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625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ParkerTh\Desktop\"/>
    </mc:Choice>
  </mc:AlternateContent>
  <bookViews>
    <workbookView xWindow="0" yWindow="0" windowWidth="21570" windowHeight="7665" xr2:uid="{00000000-000D-0000-FFFF-FFFF00000000}"/>
  </bookViews>
  <sheets>
    <sheet name="FY 2018" sheetId="8" r:id="rId1"/>
  </sheets>
  <externalReferences>
    <externalReference r:id="rId2"/>
  </externalReferences>
  <calcPr calcId="171027"/>
</workbook>
</file>

<file path=xl/calcChain.xml><?xml version="1.0" encoding="utf-8"?>
<calcChain xmlns="http://schemas.openxmlformats.org/spreadsheetml/2006/main">
  <c r="O5" i="8" l="1"/>
  <c r="O6" i="8"/>
  <c r="O7" i="8"/>
  <c r="O8" i="8"/>
  <c r="O9" i="8"/>
  <c r="O10" i="8"/>
  <c r="O11" i="8"/>
  <c r="O12" i="8"/>
  <c r="O13" i="8"/>
  <c r="O14" i="8"/>
  <c r="O15" i="8"/>
  <c r="O16" i="8"/>
  <c r="O17" i="8"/>
  <c r="O18" i="8"/>
  <c r="O19" i="8"/>
  <c r="O20" i="8"/>
  <c r="O21" i="8"/>
  <c r="O22" i="8"/>
  <c r="O23" i="8"/>
  <c r="O24" i="8"/>
  <c r="O25" i="8"/>
  <c r="O26" i="8"/>
  <c r="O27" i="8"/>
  <c r="O28" i="8"/>
  <c r="O29" i="8"/>
  <c r="O30" i="8"/>
  <c r="O31" i="8"/>
  <c r="O32" i="8"/>
  <c r="O33" i="8"/>
  <c r="O34" i="8"/>
  <c r="O35" i="8"/>
  <c r="O36" i="8"/>
  <c r="O37" i="8"/>
  <c r="O38" i="8"/>
  <c r="O39" i="8"/>
  <c r="O40" i="8"/>
  <c r="O41" i="8"/>
  <c r="O42" i="8"/>
  <c r="O43" i="8"/>
  <c r="O44" i="8"/>
  <c r="O45" i="8"/>
  <c r="O46" i="8"/>
  <c r="O47" i="8"/>
  <c r="O48" i="8"/>
  <c r="O49" i="8"/>
  <c r="O50" i="8"/>
  <c r="O51" i="8"/>
  <c r="O52" i="8"/>
  <c r="O53" i="8"/>
  <c r="O54" i="8"/>
  <c r="O55" i="8"/>
  <c r="O56" i="8"/>
  <c r="O57" i="8"/>
  <c r="O58" i="8"/>
  <c r="O59" i="8"/>
  <c r="N59" i="8" l="1"/>
  <c r="N58" i="8"/>
  <c r="N57" i="8"/>
  <c r="N56" i="8"/>
  <c r="N55" i="8"/>
  <c r="N54" i="8"/>
  <c r="N53" i="8"/>
  <c r="N52" i="8"/>
  <c r="N51" i="8"/>
  <c r="N50" i="8"/>
  <c r="N49" i="8"/>
  <c r="N48" i="8"/>
  <c r="N47" i="8"/>
  <c r="N46" i="8"/>
  <c r="N45" i="8"/>
  <c r="N44" i="8"/>
  <c r="N43" i="8"/>
  <c r="N42" i="8"/>
  <c r="N41" i="8"/>
  <c r="N40" i="8"/>
  <c r="N39" i="8"/>
  <c r="N38" i="8"/>
  <c r="N37" i="8"/>
  <c r="N36" i="8"/>
  <c r="N35" i="8"/>
  <c r="N34" i="8"/>
  <c r="N33" i="8"/>
  <c r="N32" i="8"/>
  <c r="N31" i="8"/>
  <c r="N30" i="8"/>
  <c r="N29" i="8"/>
  <c r="N28" i="8"/>
  <c r="N27" i="8"/>
  <c r="N26" i="8"/>
  <c r="N25" i="8"/>
  <c r="N24" i="8"/>
  <c r="N23" i="8"/>
  <c r="N22" i="8"/>
  <c r="N21" i="8"/>
  <c r="N20" i="8"/>
  <c r="N18" i="8"/>
  <c r="N17" i="8"/>
  <c r="N16" i="8"/>
  <c r="N14" i="8"/>
  <c r="N13" i="8"/>
  <c r="N12" i="8"/>
  <c r="N11" i="8"/>
  <c r="N10" i="8"/>
  <c r="N9" i="8"/>
  <c r="N8" i="8"/>
  <c r="N7" i="8"/>
  <c r="N5" i="8"/>
  <c r="N4" i="8"/>
  <c r="O64" i="8" l="1"/>
  <c r="D62" i="8"/>
  <c r="E62" i="8"/>
  <c r="F62" i="8"/>
  <c r="G62" i="8"/>
  <c r="H62" i="8"/>
  <c r="J62" i="8"/>
  <c r="K62" i="8"/>
  <c r="L62" i="8"/>
  <c r="M62" i="8"/>
  <c r="N62" i="8"/>
  <c r="C62" i="8"/>
  <c r="D3" i="8"/>
  <c r="E3" i="8" s="1"/>
  <c r="F3" i="8" s="1"/>
  <c r="G3" i="8" s="1"/>
  <c r="H3" i="8" s="1"/>
  <c r="I3" i="8" s="1"/>
  <c r="N3" i="8" s="1"/>
  <c r="O66" i="8"/>
  <c r="O65" i="8"/>
  <c r="I62" i="8" l="1"/>
  <c r="O4" i="8"/>
  <c r="O62" i="8" s="1"/>
</calcChain>
</file>

<file path=xl/sharedStrings.xml><?xml version="1.0" encoding="utf-8"?>
<sst xmlns="http://schemas.openxmlformats.org/spreadsheetml/2006/main" count="119" uniqueCount="80">
  <si>
    <t>JURISDICTION</t>
  </si>
  <si>
    <t>Grand Total</t>
  </si>
  <si>
    <t>RED LIGHT CAMERA STATE PORTION COLLECTION BY JURISDICTION</t>
  </si>
  <si>
    <t>HILLSBOROUGH COUNTY BOCC</t>
  </si>
  <si>
    <t>$70 General Revenue portion</t>
  </si>
  <si>
    <t>$10 Health Admin. Trust Fund</t>
  </si>
  <si>
    <t>$3 Brain &amp; Spinal Cord Injury TF</t>
  </si>
  <si>
    <t>APOPKA</t>
  </si>
  <si>
    <t>AVENTURA</t>
  </si>
  <si>
    <t>HOMESTEAD</t>
  </si>
  <si>
    <t>LAKELAND</t>
  </si>
  <si>
    <t>MIAMI BEACH</t>
  </si>
  <si>
    <t>MIAMI GARDENS</t>
  </si>
  <si>
    <t>OCOEE</t>
  </si>
  <si>
    <t>ORLANDO</t>
  </si>
  <si>
    <t>PALM COAST</t>
  </si>
  <si>
    <t>PORT RICHEY</t>
  </si>
  <si>
    <t>WEST MIAMI</t>
  </si>
  <si>
    <t>COUNTY</t>
  </si>
  <si>
    <t>MAITLAND</t>
  </si>
  <si>
    <t>HAINES CITY</t>
  </si>
  <si>
    <t>GREEN COVE SPRINGS</t>
  </si>
  <si>
    <t>MIAMI</t>
  </si>
  <si>
    <t>SURFSIDE</t>
  </si>
  <si>
    <t>ORANGE COUNTY BOCC</t>
  </si>
  <si>
    <t>WINTER PARK</t>
  </si>
  <si>
    <t>GULF BREEZE</t>
  </si>
  <si>
    <t>KEY BISCAYNE</t>
  </si>
  <si>
    <t>BOYNTON BEACH</t>
  </si>
  <si>
    <t>SUNRISE</t>
  </si>
  <si>
    <t>CUTLER BAY</t>
  </si>
  <si>
    <t>MILTON</t>
  </si>
  <si>
    <t>DAVIE</t>
  </si>
  <si>
    <t>CORAL GABLES</t>
  </si>
  <si>
    <t>FLORIDA CITY</t>
  </si>
  <si>
    <t>TAMPA</t>
  </si>
  <si>
    <t>MIAMI SPRINGS</t>
  </si>
  <si>
    <t>MEDLEY</t>
  </si>
  <si>
    <t>EDGEWOOD</t>
  </si>
  <si>
    <t>WEST PARK</t>
  </si>
  <si>
    <t>KISSIMMEE</t>
  </si>
  <si>
    <t>BROOKSVILLE</t>
  </si>
  <si>
    <t>BAL HARBOUR VILLAGE</t>
  </si>
  <si>
    <t>CLEARWATER</t>
  </si>
  <si>
    <t>PALATKA</t>
  </si>
  <si>
    <t>NORTH MIAMI BEACH</t>
  </si>
  <si>
    <t>ORANGE PARK</t>
  </si>
  <si>
    <t>OSCEOLA COUNTY BOCC</t>
  </si>
  <si>
    <t>BROWARD</t>
  </si>
  <si>
    <t>TAMARAC</t>
  </si>
  <si>
    <t>CLAY</t>
  </si>
  <si>
    <t>JACKSONVILLE RED LIGHT</t>
  </si>
  <si>
    <t>DUVAL</t>
  </si>
  <si>
    <t>FLAGLER</t>
  </si>
  <si>
    <t>HERNANDO</t>
  </si>
  <si>
    <t>HILLSBOROUGH</t>
  </si>
  <si>
    <t>MANATEE</t>
  </si>
  <si>
    <t>MANATEE COUNTY BOCC</t>
  </si>
  <si>
    <t>MIAMI-DADE</t>
  </si>
  <si>
    <t xml:space="preserve">PINECREST                                        </t>
  </si>
  <si>
    <t>ORANGE</t>
  </si>
  <si>
    <t>OSCEOLA</t>
  </si>
  <si>
    <t>PALM BEACH</t>
  </si>
  <si>
    <t>PASCO</t>
  </si>
  <si>
    <t>PINELLAS</t>
  </si>
  <si>
    <t>POLK</t>
  </si>
  <si>
    <t>PUTNAM</t>
  </si>
  <si>
    <t>SANTA ROSA</t>
  </si>
  <si>
    <t>SARASOTA</t>
  </si>
  <si>
    <t>FORT LAUDERDALE</t>
  </si>
  <si>
    <t>DORAL</t>
  </si>
  <si>
    <t>WEST PALM BEACH</t>
  </si>
  <si>
    <t>SWEETWATER</t>
  </si>
  <si>
    <t>SOUTH MIAMI</t>
  </si>
  <si>
    <t>NEW PORT RICHEY</t>
  </si>
  <si>
    <t>PEMBROKE PINES</t>
  </si>
  <si>
    <t>HOLLYWOOD</t>
  </si>
  <si>
    <t>GADSDEN</t>
  </si>
  <si>
    <t>MIDWAY</t>
  </si>
  <si>
    <t>BRADENTON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</si>
</sst>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[$-409]mmm\-yy;@"/>
    <numFmt numFmtId="165" formatCode="&quot;$&quot;#,##0"/>
  </numFmts>
  <fonts count="5" x14ac:knownFonts="1">
    <font>
      <sz val="10"/>
      <name val="Times New Roman"/>
    </font>
    <font>
      <sz val="11"/>
      <color theme="1"/>
      <name val="Calibri"/>
      <family val="2"/>
      <scheme val="minor"/>
    </font>
    <font>
      <sz val="8"/>
      <name val="Times New Roman"/>
      <family val="1"/>
    </font>
    <font>
      <sz val="10"/>
      <name val="Times New Roman"/>
      <family val="1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3" fillId="0" borderId="0"/>
    <xf numFmtId="0" fontId="1" fillId="0" borderId="0"/>
  </cellStyleXfs>
  <cellXfs count="15">
    <xf numFmtId="0" fontId="0" fillId="0" borderId="0" xfId="0"/>
    <xf numFmtId="165" fontId="0" fillId="0" borderId="0" xfId="0" applyNumberFormat="1"/>
    <xf numFmtId="0" fontId="0" fillId="0" borderId="1" xfId="0" applyBorder="1"/>
    <xf numFmtId="165" fontId="0" fillId="0" borderId="1" xfId="0" applyNumberFormat="1" applyBorder="1"/>
    <xf numFmtId="0" fontId="0" fillId="2" borderId="1" xfId="0" applyFill="1" applyBorder="1"/>
    <xf numFmtId="164" fontId="0" fillId="2" borderId="1" xfId="0" applyNumberFormat="1" applyFill="1" applyBorder="1"/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 applyBorder="1"/>
    <xf numFmtId="0" fontId="0" fillId="0" borderId="0" xfId="0" applyBorder="1"/>
    <xf numFmtId="0" fontId="1" fillId="0" borderId="0" xfId="6"/>
    <xf numFmtId="3" fontId="1" fillId="0" borderId="0" xfId="6" applyNumberFormat="1"/>
    <xf numFmtId="0" fontId="3" fillId="0" borderId="1" xfId="0" applyFont="1" applyBorder="1"/>
    <xf numFmtId="0" fontId="3" fillId="0" borderId="0" xfId="0" applyFont="1"/>
    <xf numFmtId="0" fontId="0" fillId="0" borderId="2" xfId="0" applyBorder="1"/>
  </cellXfs>
  <cellStyles count="7">
    <cellStyle name="Comma 2" xfId="1" xr:uid="{00000000-0005-0000-0000-000000000000}"/>
    <cellStyle name="Comma 3" xfId="2" xr:uid="{00000000-0005-0000-0000-000001000000}"/>
    <cellStyle name="Normal" xfId="0" builtinId="0"/>
    <cellStyle name="Normal 2" xfId="3" xr:uid="{00000000-0005-0000-0000-000003000000}"/>
    <cellStyle name="Normal 3" xfId="4" xr:uid="{00000000-0005-0000-0000-000004000000}"/>
    <cellStyle name="Normal 4" xfId="5" xr:uid="{00000000-0005-0000-0000-000005000000}"/>
    <cellStyle name="Normal 5" xfId="6" xr:uid="{00000000-0005-0000-0000-00003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d%20Light%20Camera%20-%20June%202018%20Collections%20-%20FY17-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y Fund and Local Government"/>
      <sheetName val="By Local Government"/>
    </sheetNames>
    <sheetDataSet>
      <sheetData sheetId="0"/>
      <sheetData sheetId="1">
        <row r="5">
          <cell r="B5" t="str">
            <v>DAVIE</v>
          </cell>
          <cell r="C5">
            <v>19754</v>
          </cell>
          <cell r="D5">
            <v>14566.5</v>
          </cell>
          <cell r="E5">
            <v>18218.5</v>
          </cell>
          <cell r="F5">
            <v>20916</v>
          </cell>
          <cell r="G5">
            <v>19505</v>
          </cell>
          <cell r="H5">
            <v>34238.020000000004</v>
          </cell>
          <cell r="I5">
            <v>26932.98</v>
          </cell>
          <cell r="J5">
            <v>27888</v>
          </cell>
          <cell r="K5">
            <v>23902.94</v>
          </cell>
          <cell r="L5">
            <v>33448.479999999996</v>
          </cell>
          <cell r="M5">
            <v>29199</v>
          </cell>
          <cell r="N5">
            <v>31099.780000000002</v>
          </cell>
        </row>
        <row r="6">
          <cell r="B6" t="str">
            <v>FORT LAUDERDALE</v>
          </cell>
          <cell r="D6">
            <v>83</v>
          </cell>
          <cell r="I6">
            <v>41.51</v>
          </cell>
          <cell r="K6">
            <v>194.28</v>
          </cell>
        </row>
        <row r="7">
          <cell r="B7" t="str">
            <v>HOLLYWOOD</v>
          </cell>
          <cell r="H7">
            <v>83</v>
          </cell>
        </row>
        <row r="8">
          <cell r="B8" t="str">
            <v>PEMBROKE PINES</v>
          </cell>
          <cell r="F8">
            <v>2075</v>
          </cell>
          <cell r="G8">
            <v>9711</v>
          </cell>
          <cell r="H8">
            <v>11039</v>
          </cell>
          <cell r="I8">
            <v>28220</v>
          </cell>
          <cell r="J8">
            <v>33781</v>
          </cell>
          <cell r="K8">
            <v>51792</v>
          </cell>
          <cell r="L8">
            <v>60092</v>
          </cell>
          <cell r="M8">
            <v>98770</v>
          </cell>
          <cell r="N8">
            <v>67645</v>
          </cell>
        </row>
        <row r="9">
          <cell r="B9" t="str">
            <v>SUNRISE</v>
          </cell>
          <cell r="C9">
            <v>121204.69000000002</v>
          </cell>
          <cell r="D9">
            <v>159909.49</v>
          </cell>
          <cell r="E9">
            <v>91225.919999999998</v>
          </cell>
          <cell r="F9">
            <v>106323</v>
          </cell>
          <cell r="G9">
            <v>109519.01</v>
          </cell>
          <cell r="H9">
            <v>94537</v>
          </cell>
          <cell r="I9">
            <v>102697.26</v>
          </cell>
          <cell r="J9">
            <v>121304.01000000001</v>
          </cell>
          <cell r="K9">
            <v>113407.94000000002</v>
          </cell>
          <cell r="L9">
            <v>109038.88999999998</v>
          </cell>
          <cell r="M9">
            <v>113578.67</v>
          </cell>
          <cell r="N9">
            <v>131566.56000000003</v>
          </cell>
        </row>
        <row r="10">
          <cell r="B10" t="str">
            <v>TAMARAC</v>
          </cell>
          <cell r="C10">
            <v>85044.53</v>
          </cell>
          <cell r="D10">
            <v>108730</v>
          </cell>
          <cell r="E10">
            <v>75058.260000000009</v>
          </cell>
          <cell r="F10">
            <v>80815.740000000005</v>
          </cell>
          <cell r="G10">
            <v>101476.42</v>
          </cell>
          <cell r="H10">
            <v>61791.93</v>
          </cell>
          <cell r="I10">
            <v>114125</v>
          </cell>
          <cell r="J10">
            <v>98861.93</v>
          </cell>
          <cell r="K10">
            <v>88783.74</v>
          </cell>
          <cell r="L10">
            <v>110110.53</v>
          </cell>
          <cell r="M10">
            <v>97529</v>
          </cell>
          <cell r="N10">
            <v>121119.04999999999</v>
          </cell>
        </row>
        <row r="11">
          <cell r="B11" t="str">
            <v>WEST PARK</v>
          </cell>
          <cell r="C11">
            <v>43492</v>
          </cell>
          <cell r="D11">
            <v>28634.99</v>
          </cell>
          <cell r="E11">
            <v>14328.52</v>
          </cell>
          <cell r="G11">
            <v>26267.399999999998</v>
          </cell>
          <cell r="H11">
            <v>10323.519999999999</v>
          </cell>
          <cell r="I11">
            <v>5561</v>
          </cell>
          <cell r="J11">
            <v>20418</v>
          </cell>
          <cell r="K11">
            <v>19090</v>
          </cell>
          <cell r="M11">
            <v>30129</v>
          </cell>
          <cell r="N11">
            <v>22681.06</v>
          </cell>
        </row>
        <row r="12">
          <cell r="C12">
            <v>269495.21999999997</v>
          </cell>
          <cell r="D12">
            <v>311923.98</v>
          </cell>
          <cell r="E12">
            <v>198831.19999999998</v>
          </cell>
          <cell r="F12">
            <v>210129.74</v>
          </cell>
          <cell r="G12">
            <v>266478.83</v>
          </cell>
          <cell r="H12">
            <v>212012.47</v>
          </cell>
          <cell r="I12">
            <v>277577.75</v>
          </cell>
          <cell r="J12">
            <v>302252.94</v>
          </cell>
          <cell r="K12">
            <v>297170.90000000002</v>
          </cell>
          <cell r="L12">
            <v>312689.90000000002</v>
          </cell>
          <cell r="M12">
            <v>369205.67</v>
          </cell>
          <cell r="N12">
            <v>374111.45</v>
          </cell>
        </row>
        <row r="13">
          <cell r="B13" t="str">
            <v>GREEN COVE SPRINGS</v>
          </cell>
          <cell r="C13">
            <v>49302</v>
          </cell>
          <cell r="D13">
            <v>61088</v>
          </cell>
          <cell r="E13">
            <v>45982</v>
          </cell>
          <cell r="F13">
            <v>54282</v>
          </cell>
          <cell r="G13">
            <v>47974</v>
          </cell>
          <cell r="H13">
            <v>40753</v>
          </cell>
          <cell r="I13">
            <v>74368</v>
          </cell>
          <cell r="J13">
            <v>52041</v>
          </cell>
          <cell r="K13">
            <v>34113</v>
          </cell>
          <cell r="L13">
            <v>51377</v>
          </cell>
          <cell r="M13">
            <v>72210</v>
          </cell>
          <cell r="N13">
            <v>78767</v>
          </cell>
        </row>
        <row r="14">
          <cell r="B14" t="str">
            <v>ORANGE PARK</v>
          </cell>
          <cell r="C14">
            <v>48359.07</v>
          </cell>
          <cell r="D14">
            <v>54873.51</v>
          </cell>
          <cell r="E14">
            <v>37599</v>
          </cell>
          <cell r="F14">
            <v>51958</v>
          </cell>
          <cell r="G14">
            <v>63572.75</v>
          </cell>
          <cell r="H14">
            <v>53286</v>
          </cell>
          <cell r="I14">
            <v>66789.78</v>
          </cell>
          <cell r="J14">
            <v>60424</v>
          </cell>
          <cell r="K14">
            <v>46065</v>
          </cell>
          <cell r="L14">
            <v>52486.469999999994</v>
          </cell>
          <cell r="M14">
            <v>65401.899999999994</v>
          </cell>
          <cell r="N14">
            <v>57602</v>
          </cell>
        </row>
        <row r="15">
          <cell r="C15">
            <v>97661.07</v>
          </cell>
          <cell r="D15">
            <v>115961.51000000001</v>
          </cell>
          <cell r="E15">
            <v>83581</v>
          </cell>
          <cell r="F15">
            <v>106240</v>
          </cell>
          <cell r="G15">
            <v>111546.75</v>
          </cell>
          <cell r="H15">
            <v>94039</v>
          </cell>
          <cell r="I15">
            <v>141157.78</v>
          </cell>
          <cell r="J15">
            <v>112465</v>
          </cell>
          <cell r="K15">
            <v>80178</v>
          </cell>
          <cell r="L15">
            <v>103863.47</v>
          </cell>
          <cell r="M15">
            <v>137611.9</v>
          </cell>
          <cell r="N15">
            <v>136369</v>
          </cell>
        </row>
        <row r="16">
          <cell r="B16" t="str">
            <v>JACKSONVILLE RED LIGHT</v>
          </cell>
          <cell r="C16">
            <v>206720.61</v>
          </cell>
          <cell r="D16">
            <v>271223.83</v>
          </cell>
          <cell r="E16">
            <v>199515.53000000003</v>
          </cell>
          <cell r="F16">
            <v>283135.89</v>
          </cell>
          <cell r="G16">
            <v>228729.88999999998</v>
          </cell>
          <cell r="H16">
            <v>216113.76999999993</v>
          </cell>
          <cell r="I16">
            <v>235014.93</v>
          </cell>
          <cell r="J16">
            <v>182254.11000000002</v>
          </cell>
          <cell r="K16">
            <v>127565.89</v>
          </cell>
          <cell r="L16">
            <v>27207.890000000003</v>
          </cell>
          <cell r="M16">
            <v>4908.7700000000013</v>
          </cell>
          <cell r="N16">
            <v>3253.77</v>
          </cell>
        </row>
        <row r="17">
          <cell r="C17">
            <v>206720.61</v>
          </cell>
          <cell r="D17">
            <v>271223.83</v>
          </cell>
          <cell r="E17">
            <v>199515.53000000003</v>
          </cell>
          <cell r="F17">
            <v>283135.89</v>
          </cell>
          <cell r="G17">
            <v>228729.88999999998</v>
          </cell>
          <cell r="H17">
            <v>216113.76999999993</v>
          </cell>
          <cell r="I17">
            <v>235014.93</v>
          </cell>
          <cell r="J17">
            <v>182254.11000000002</v>
          </cell>
          <cell r="K17">
            <v>127565.89</v>
          </cell>
          <cell r="L17">
            <v>27207.890000000003</v>
          </cell>
          <cell r="M17">
            <v>4908.7700000000013</v>
          </cell>
          <cell r="N17">
            <v>3253.77</v>
          </cell>
        </row>
        <row r="18">
          <cell r="B18" t="str">
            <v>PALM COAST</v>
          </cell>
          <cell r="C18">
            <v>913</v>
          </cell>
        </row>
        <row r="19">
          <cell r="C19">
            <v>913</v>
          </cell>
        </row>
        <row r="20">
          <cell r="B20" t="str">
            <v>MIDWAY</v>
          </cell>
          <cell r="I20">
            <v>152305</v>
          </cell>
          <cell r="M20">
            <v>172225</v>
          </cell>
        </row>
        <row r="21">
          <cell r="I21">
            <v>152305</v>
          </cell>
          <cell r="M21">
            <v>172225</v>
          </cell>
        </row>
        <row r="22">
          <cell r="B22" t="str">
            <v>BROOKSVILLE</v>
          </cell>
          <cell r="C22">
            <v>166</v>
          </cell>
          <cell r="D22">
            <v>166</v>
          </cell>
          <cell r="E22">
            <v>83</v>
          </cell>
          <cell r="F22">
            <v>83</v>
          </cell>
          <cell r="H22">
            <v>83</v>
          </cell>
          <cell r="I22">
            <v>166</v>
          </cell>
          <cell r="N22">
            <v>83</v>
          </cell>
        </row>
        <row r="23">
          <cell r="C23">
            <v>166</v>
          </cell>
          <cell r="D23">
            <v>166</v>
          </cell>
          <cell r="E23">
            <v>83</v>
          </cell>
          <cell r="F23">
            <v>83</v>
          </cell>
          <cell r="H23">
            <v>83</v>
          </cell>
          <cell r="I23">
            <v>166</v>
          </cell>
          <cell r="N23">
            <v>83</v>
          </cell>
        </row>
        <row r="24">
          <cell r="B24" t="str">
            <v>HILLSBOROUGH COUNTY BOCC</v>
          </cell>
          <cell r="C24">
            <v>256624.06</v>
          </cell>
          <cell r="D24">
            <v>326805.40999999997</v>
          </cell>
          <cell r="E24">
            <v>258179.38</v>
          </cell>
          <cell r="F24">
            <v>313008.65000000002</v>
          </cell>
          <cell r="G24">
            <v>238498.4</v>
          </cell>
          <cell r="H24">
            <v>241655.01999999996</v>
          </cell>
          <cell r="I24">
            <v>310813.45999999996</v>
          </cell>
          <cell r="J24">
            <v>277006.18999999994</v>
          </cell>
          <cell r="K24">
            <v>262897.77</v>
          </cell>
          <cell r="L24">
            <v>248731.03999999995</v>
          </cell>
          <cell r="M24">
            <v>297048.06999999995</v>
          </cell>
          <cell r="N24">
            <v>244970.82</v>
          </cell>
        </row>
        <row r="25">
          <cell r="B25" t="str">
            <v>TAMPA</v>
          </cell>
          <cell r="C25">
            <v>364270.18999999994</v>
          </cell>
          <cell r="D25">
            <v>421839.10999999993</v>
          </cell>
          <cell r="E25">
            <v>274803.52</v>
          </cell>
          <cell r="F25">
            <v>389407.93</v>
          </cell>
          <cell r="G25">
            <v>268192.96000000002</v>
          </cell>
          <cell r="H25">
            <v>367392.16999999993</v>
          </cell>
          <cell r="I25">
            <v>449774.91</v>
          </cell>
          <cell r="J25">
            <v>382332.89999999997</v>
          </cell>
          <cell r="K25">
            <v>348271.64999999997</v>
          </cell>
          <cell r="L25">
            <v>496970.56</v>
          </cell>
          <cell r="M25">
            <v>434649.03</v>
          </cell>
          <cell r="N25">
            <v>442175.93</v>
          </cell>
        </row>
        <row r="26">
          <cell r="C26">
            <v>620894.25</v>
          </cell>
          <cell r="D26">
            <v>748644.5199999999</v>
          </cell>
          <cell r="E26">
            <v>532982.9</v>
          </cell>
          <cell r="F26">
            <v>702416.58000000007</v>
          </cell>
          <cell r="G26">
            <v>506691.36</v>
          </cell>
          <cell r="H26">
            <v>609047.18999999994</v>
          </cell>
          <cell r="I26">
            <v>760588.36999999988</v>
          </cell>
          <cell r="J26">
            <v>659339.08999999985</v>
          </cell>
          <cell r="K26">
            <v>611169.41999999993</v>
          </cell>
          <cell r="L26">
            <v>745701.6</v>
          </cell>
          <cell r="M26">
            <v>731697.1</v>
          </cell>
          <cell r="N26">
            <v>687146.75</v>
          </cell>
        </row>
        <row r="27">
          <cell r="B27" t="str">
            <v>BRADENTON</v>
          </cell>
          <cell r="G27">
            <v>83</v>
          </cell>
        </row>
        <row r="28">
          <cell r="B28" t="str">
            <v>MANATEE COUNTY BOCC</v>
          </cell>
          <cell r="C28">
            <v>44322</v>
          </cell>
          <cell r="D28">
            <v>54780</v>
          </cell>
          <cell r="E28">
            <v>69139</v>
          </cell>
          <cell r="F28">
            <v>66981</v>
          </cell>
          <cell r="G28">
            <v>56357</v>
          </cell>
          <cell r="H28">
            <v>77439</v>
          </cell>
          <cell r="I28">
            <v>72459</v>
          </cell>
          <cell r="J28">
            <v>74534</v>
          </cell>
          <cell r="K28">
            <v>111054</v>
          </cell>
          <cell r="L28">
            <v>80510</v>
          </cell>
          <cell r="M28">
            <v>80095</v>
          </cell>
          <cell r="N28">
            <v>74202</v>
          </cell>
        </row>
        <row r="29">
          <cell r="C29">
            <v>44322</v>
          </cell>
          <cell r="D29">
            <v>54780</v>
          </cell>
          <cell r="E29">
            <v>69139</v>
          </cell>
          <cell r="F29">
            <v>66981</v>
          </cell>
          <cell r="G29">
            <v>56440</v>
          </cell>
          <cell r="H29">
            <v>77439</v>
          </cell>
          <cell r="I29">
            <v>72459</v>
          </cell>
          <cell r="J29">
            <v>74534</v>
          </cell>
          <cell r="K29">
            <v>111054</v>
          </cell>
          <cell r="L29">
            <v>80510</v>
          </cell>
          <cell r="M29">
            <v>80095</v>
          </cell>
          <cell r="N29">
            <v>74202</v>
          </cell>
        </row>
        <row r="30">
          <cell r="B30" t="str">
            <v>AVENTURA</v>
          </cell>
          <cell r="C30">
            <v>190402</v>
          </cell>
          <cell r="D30">
            <v>230159</v>
          </cell>
          <cell r="E30">
            <v>146661</v>
          </cell>
          <cell r="F30">
            <v>160771</v>
          </cell>
          <cell r="G30">
            <v>74202</v>
          </cell>
          <cell r="H30">
            <v>127073</v>
          </cell>
          <cell r="I30">
            <v>194220</v>
          </cell>
          <cell r="J30">
            <v>191398</v>
          </cell>
          <cell r="K30">
            <v>199283</v>
          </cell>
          <cell r="L30">
            <v>216630</v>
          </cell>
          <cell r="M30">
            <v>241198</v>
          </cell>
          <cell r="N30">
            <v>182434</v>
          </cell>
        </row>
        <row r="31">
          <cell r="B31" t="str">
            <v>BAL HARBOUR VILLAGE</v>
          </cell>
          <cell r="C31">
            <v>12699</v>
          </cell>
          <cell r="D31">
            <v>13861</v>
          </cell>
          <cell r="F31">
            <v>20418</v>
          </cell>
          <cell r="G31">
            <v>17513</v>
          </cell>
          <cell r="H31">
            <v>6308</v>
          </cell>
          <cell r="I31">
            <v>24817</v>
          </cell>
          <cell r="J31">
            <v>8964</v>
          </cell>
          <cell r="K31">
            <v>30793</v>
          </cell>
          <cell r="L31">
            <v>12616</v>
          </cell>
          <cell r="M31">
            <v>27473</v>
          </cell>
          <cell r="N31">
            <v>30544</v>
          </cell>
        </row>
        <row r="32">
          <cell r="B32" t="str">
            <v>CORAL GABLES</v>
          </cell>
          <cell r="C32">
            <v>13695</v>
          </cell>
          <cell r="D32">
            <v>19386</v>
          </cell>
          <cell r="E32">
            <v>12084</v>
          </cell>
          <cell r="F32">
            <v>15106</v>
          </cell>
          <cell r="G32">
            <v>18638</v>
          </cell>
          <cell r="H32">
            <v>14468</v>
          </cell>
          <cell r="I32">
            <v>30098</v>
          </cell>
          <cell r="J32">
            <v>24060</v>
          </cell>
          <cell r="K32">
            <v>25032</v>
          </cell>
          <cell r="L32">
            <v>52460</v>
          </cell>
          <cell r="M32">
            <v>63787</v>
          </cell>
          <cell r="N32">
            <v>56922</v>
          </cell>
        </row>
        <row r="33">
          <cell r="B33" t="str">
            <v>CUTLER BAY</v>
          </cell>
          <cell r="C33">
            <v>83</v>
          </cell>
          <cell r="D33">
            <v>83</v>
          </cell>
          <cell r="E33">
            <v>83</v>
          </cell>
          <cell r="F33">
            <v>166</v>
          </cell>
          <cell r="G33">
            <v>249</v>
          </cell>
          <cell r="K33">
            <v>83</v>
          </cell>
          <cell r="L33">
            <v>415</v>
          </cell>
          <cell r="N33">
            <v>201.72</v>
          </cell>
        </row>
        <row r="34">
          <cell r="B34" t="str">
            <v>DORAL</v>
          </cell>
          <cell r="F34">
            <v>4814</v>
          </cell>
          <cell r="G34">
            <v>33132.76</v>
          </cell>
          <cell r="H34">
            <v>64076</v>
          </cell>
          <cell r="I34">
            <v>76822.280000000013</v>
          </cell>
          <cell r="J34">
            <v>98949.66</v>
          </cell>
          <cell r="K34">
            <v>77910.740000000005</v>
          </cell>
          <cell r="L34">
            <v>91838.98</v>
          </cell>
          <cell r="M34">
            <v>91487</v>
          </cell>
          <cell r="N34">
            <v>111682.27</v>
          </cell>
        </row>
        <row r="35">
          <cell r="B35" t="str">
            <v>FLORIDA CITY</v>
          </cell>
          <cell r="C35">
            <v>118607</v>
          </cell>
          <cell r="D35">
            <v>166498</v>
          </cell>
          <cell r="E35">
            <v>75364</v>
          </cell>
          <cell r="F35">
            <v>108315</v>
          </cell>
          <cell r="G35">
            <v>56025</v>
          </cell>
          <cell r="H35">
            <v>94952</v>
          </cell>
          <cell r="I35">
            <v>128733</v>
          </cell>
          <cell r="J35">
            <v>139938</v>
          </cell>
          <cell r="K35">
            <v>145167</v>
          </cell>
          <cell r="L35">
            <v>162016</v>
          </cell>
          <cell r="M35">
            <v>116615</v>
          </cell>
          <cell r="N35">
            <v>167577</v>
          </cell>
        </row>
        <row r="36">
          <cell r="B36" t="str">
            <v>HOMESTEAD</v>
          </cell>
          <cell r="C36">
            <v>18260</v>
          </cell>
          <cell r="D36">
            <v>18758</v>
          </cell>
          <cell r="E36">
            <v>7968</v>
          </cell>
          <cell r="F36">
            <v>20418</v>
          </cell>
          <cell r="G36">
            <v>21414</v>
          </cell>
          <cell r="H36">
            <v>16019</v>
          </cell>
          <cell r="I36">
            <v>22161</v>
          </cell>
          <cell r="J36">
            <v>17347</v>
          </cell>
          <cell r="K36">
            <v>8051</v>
          </cell>
          <cell r="L36">
            <v>249</v>
          </cell>
          <cell r="M36">
            <v>913</v>
          </cell>
          <cell r="N36">
            <v>664</v>
          </cell>
        </row>
        <row r="37">
          <cell r="B37" t="str">
            <v>KEY BISCAYNE</v>
          </cell>
          <cell r="C37">
            <v>7387</v>
          </cell>
          <cell r="D37">
            <v>5312</v>
          </cell>
          <cell r="E37">
            <v>3735</v>
          </cell>
          <cell r="F37">
            <v>3403</v>
          </cell>
          <cell r="G37">
            <v>5805.8</v>
          </cell>
          <cell r="H37">
            <v>4809.8</v>
          </cell>
          <cell r="I37">
            <v>7474.2</v>
          </cell>
          <cell r="J37">
            <v>8549</v>
          </cell>
          <cell r="K37">
            <v>8549</v>
          </cell>
          <cell r="L37">
            <v>9379</v>
          </cell>
          <cell r="M37">
            <v>9462</v>
          </cell>
          <cell r="N37">
            <v>10541</v>
          </cell>
        </row>
        <row r="38">
          <cell r="B38" t="str">
            <v>MEDLEY</v>
          </cell>
          <cell r="C38">
            <v>24651</v>
          </cell>
          <cell r="D38">
            <v>41832</v>
          </cell>
          <cell r="E38">
            <v>17928</v>
          </cell>
          <cell r="F38">
            <v>4399</v>
          </cell>
          <cell r="G38">
            <v>35856</v>
          </cell>
          <cell r="H38">
            <v>26892</v>
          </cell>
          <cell r="I38">
            <v>28054</v>
          </cell>
          <cell r="J38">
            <v>32898.47</v>
          </cell>
          <cell r="K38">
            <v>23209.52</v>
          </cell>
          <cell r="L38">
            <v>41168</v>
          </cell>
          <cell r="M38">
            <v>35965.259999999995</v>
          </cell>
          <cell r="N38">
            <v>68916.259999999995</v>
          </cell>
        </row>
        <row r="39">
          <cell r="B39" t="str">
            <v>MIAMI</v>
          </cell>
          <cell r="C39">
            <v>770489</v>
          </cell>
          <cell r="D39">
            <v>779536</v>
          </cell>
          <cell r="E39">
            <v>846434</v>
          </cell>
          <cell r="F39">
            <v>702097</v>
          </cell>
          <cell r="G39">
            <v>740609</v>
          </cell>
          <cell r="H39">
            <v>688983</v>
          </cell>
          <cell r="I39">
            <v>761359</v>
          </cell>
          <cell r="J39">
            <v>865275</v>
          </cell>
          <cell r="K39">
            <v>779785</v>
          </cell>
          <cell r="L39">
            <v>728823</v>
          </cell>
          <cell r="M39">
            <v>419399</v>
          </cell>
          <cell r="N39">
            <v>36105</v>
          </cell>
        </row>
        <row r="40">
          <cell r="B40" t="str">
            <v>MIAMI BEACH</v>
          </cell>
          <cell r="C40">
            <v>46978</v>
          </cell>
          <cell r="D40">
            <v>44156</v>
          </cell>
          <cell r="E40">
            <v>28635</v>
          </cell>
          <cell r="F40">
            <v>27805</v>
          </cell>
          <cell r="G40">
            <v>31042</v>
          </cell>
          <cell r="H40">
            <v>38289.5</v>
          </cell>
          <cell r="I40">
            <v>52871</v>
          </cell>
          <cell r="J40">
            <v>36437</v>
          </cell>
          <cell r="K40">
            <v>54919.18</v>
          </cell>
          <cell r="L40">
            <v>43408.54</v>
          </cell>
          <cell r="M40">
            <v>55112</v>
          </cell>
          <cell r="N40">
            <v>52705</v>
          </cell>
        </row>
        <row r="41">
          <cell r="B41" t="str">
            <v>MIAMI GARDENS</v>
          </cell>
          <cell r="C41">
            <v>324364</v>
          </cell>
          <cell r="D41">
            <v>480819</v>
          </cell>
          <cell r="E41">
            <v>327767</v>
          </cell>
          <cell r="F41">
            <v>437742</v>
          </cell>
          <cell r="G41">
            <v>268007</v>
          </cell>
          <cell r="H41">
            <v>238210</v>
          </cell>
          <cell r="I41">
            <v>300377</v>
          </cell>
          <cell r="J41">
            <v>300045</v>
          </cell>
          <cell r="K41">
            <v>352003</v>
          </cell>
          <cell r="L41">
            <v>347936</v>
          </cell>
          <cell r="M41">
            <v>484471</v>
          </cell>
          <cell r="N41">
            <v>375326</v>
          </cell>
        </row>
        <row r="42">
          <cell r="B42" t="str">
            <v>MIAMI SPRINGS</v>
          </cell>
          <cell r="C42">
            <v>69580</v>
          </cell>
          <cell r="D42">
            <v>81034</v>
          </cell>
          <cell r="E42">
            <v>54780</v>
          </cell>
          <cell r="F42">
            <v>53369</v>
          </cell>
          <cell r="G42">
            <v>48146</v>
          </cell>
          <cell r="H42">
            <v>59012</v>
          </cell>
          <cell r="I42">
            <v>84655</v>
          </cell>
          <cell r="J42">
            <v>62333</v>
          </cell>
          <cell r="K42">
            <v>47803</v>
          </cell>
          <cell r="L42">
            <v>94957</v>
          </cell>
          <cell r="M42">
            <v>62416</v>
          </cell>
          <cell r="N42">
            <v>83144</v>
          </cell>
        </row>
        <row r="43">
          <cell r="B43" t="str">
            <v>NORTH MIAMI BEACH</v>
          </cell>
          <cell r="C43">
            <v>163919.74</v>
          </cell>
          <cell r="E43">
            <v>120023.25000000001</v>
          </cell>
          <cell r="F43">
            <v>53596.99</v>
          </cell>
          <cell r="G43">
            <v>107978.26000000002</v>
          </cell>
          <cell r="H43">
            <v>40845.980000000003</v>
          </cell>
          <cell r="I43">
            <v>33462.130000000005</v>
          </cell>
          <cell r="J43">
            <v>76461.38</v>
          </cell>
          <cell r="K43">
            <v>89822.289999999979</v>
          </cell>
          <cell r="L43">
            <v>75386.06</v>
          </cell>
          <cell r="M43">
            <v>76697.76999999999</v>
          </cell>
          <cell r="N43">
            <v>131926.91</v>
          </cell>
        </row>
        <row r="44">
          <cell r="B44" t="str">
            <v xml:space="preserve">PINECREST                                        </v>
          </cell>
          <cell r="C44">
            <v>24734</v>
          </cell>
          <cell r="D44">
            <v>47393</v>
          </cell>
          <cell r="E44">
            <v>45484</v>
          </cell>
          <cell r="F44">
            <v>43160</v>
          </cell>
          <cell r="G44">
            <v>52954</v>
          </cell>
          <cell r="H44">
            <v>38263</v>
          </cell>
          <cell r="I44">
            <v>91383</v>
          </cell>
          <cell r="J44">
            <v>69222</v>
          </cell>
          <cell r="K44">
            <v>58432</v>
          </cell>
          <cell r="L44">
            <v>59345</v>
          </cell>
          <cell r="M44">
            <v>95367</v>
          </cell>
          <cell r="N44">
            <v>76775</v>
          </cell>
        </row>
        <row r="45">
          <cell r="B45" t="str">
            <v>SURFSIDE</v>
          </cell>
          <cell r="C45">
            <v>295397</v>
          </cell>
          <cell r="D45">
            <v>42828</v>
          </cell>
          <cell r="E45">
            <v>62084</v>
          </cell>
          <cell r="I45">
            <v>76068.399999999994</v>
          </cell>
        </row>
        <row r="46">
          <cell r="B46" t="str">
            <v>SWEETWATER</v>
          </cell>
          <cell r="C46">
            <v>208190.27</v>
          </cell>
          <cell r="D46">
            <v>17557.64</v>
          </cell>
          <cell r="E46">
            <v>4233</v>
          </cell>
          <cell r="F46">
            <v>18426</v>
          </cell>
          <cell r="G46">
            <v>518644.80999999988</v>
          </cell>
          <cell r="H46">
            <v>229743.99000000005</v>
          </cell>
          <cell r="I46">
            <v>314984.48</v>
          </cell>
          <cell r="J46">
            <v>47061</v>
          </cell>
          <cell r="K46">
            <v>286579.03999999998</v>
          </cell>
          <cell r="L46">
            <v>149958.94000000003</v>
          </cell>
          <cell r="M46">
            <v>218427.11000000002</v>
          </cell>
          <cell r="N46">
            <v>171806.85</v>
          </cell>
        </row>
        <row r="47">
          <cell r="B47" t="str">
            <v>WEST MIAMI</v>
          </cell>
          <cell r="C47">
            <v>38263</v>
          </cell>
          <cell r="D47">
            <v>133630</v>
          </cell>
          <cell r="E47">
            <v>42081</v>
          </cell>
          <cell r="F47">
            <v>93873</v>
          </cell>
          <cell r="H47">
            <v>62333</v>
          </cell>
          <cell r="I47">
            <v>95699</v>
          </cell>
          <cell r="J47">
            <v>132468</v>
          </cell>
          <cell r="K47">
            <v>41085</v>
          </cell>
          <cell r="L47">
            <v>40338</v>
          </cell>
          <cell r="M47">
            <v>60507</v>
          </cell>
          <cell r="N47">
            <v>30793</v>
          </cell>
        </row>
        <row r="48">
          <cell r="B48" t="str">
            <v>SOUTH MIAMI</v>
          </cell>
          <cell r="C48">
            <v>31208</v>
          </cell>
          <cell r="D48">
            <v>29299</v>
          </cell>
          <cell r="E48">
            <v>18758</v>
          </cell>
          <cell r="F48">
            <v>24070</v>
          </cell>
          <cell r="G48">
            <v>36603</v>
          </cell>
          <cell r="H48">
            <v>28303</v>
          </cell>
          <cell r="I48">
            <v>29050</v>
          </cell>
          <cell r="J48">
            <v>23821</v>
          </cell>
          <cell r="K48">
            <v>25979</v>
          </cell>
          <cell r="L48">
            <v>26809</v>
          </cell>
          <cell r="M48">
            <v>30295</v>
          </cell>
          <cell r="N48">
            <v>23074</v>
          </cell>
        </row>
        <row r="49">
          <cell r="C49">
            <v>2358907.0099999998</v>
          </cell>
          <cell r="D49">
            <v>2152141.6399999997</v>
          </cell>
          <cell r="E49">
            <v>1814102.25</v>
          </cell>
          <cell r="F49">
            <v>1791948.99</v>
          </cell>
          <cell r="G49">
            <v>2066819.63</v>
          </cell>
          <cell r="H49">
            <v>1778581.27</v>
          </cell>
          <cell r="I49">
            <v>2352288.4899999998</v>
          </cell>
          <cell r="J49">
            <v>2135227.5099999998</v>
          </cell>
          <cell r="K49">
            <v>2254485.77</v>
          </cell>
          <cell r="L49">
            <v>2153733.52</v>
          </cell>
          <cell r="M49">
            <v>2089592.1400000001</v>
          </cell>
          <cell r="N49">
            <v>1611138.01</v>
          </cell>
        </row>
        <row r="50">
          <cell r="B50" t="str">
            <v>APOPKA</v>
          </cell>
          <cell r="C50">
            <v>110390</v>
          </cell>
          <cell r="E50">
            <v>247257</v>
          </cell>
          <cell r="G50">
            <v>173885</v>
          </cell>
          <cell r="I50">
            <v>368188</v>
          </cell>
          <cell r="K50">
            <v>410352</v>
          </cell>
          <cell r="N50">
            <v>572119</v>
          </cell>
        </row>
        <row r="51">
          <cell r="B51" t="str">
            <v>EDGEWOOD</v>
          </cell>
          <cell r="C51">
            <v>9628</v>
          </cell>
          <cell r="D51">
            <v>15355</v>
          </cell>
          <cell r="E51">
            <v>7055</v>
          </cell>
          <cell r="F51">
            <v>7636</v>
          </cell>
          <cell r="G51">
            <v>5146</v>
          </cell>
          <cell r="H51">
            <v>3652</v>
          </cell>
          <cell r="I51">
            <v>8300</v>
          </cell>
          <cell r="J51">
            <v>5312</v>
          </cell>
          <cell r="K51">
            <v>12118</v>
          </cell>
          <cell r="L51">
            <v>8881</v>
          </cell>
          <cell r="M51">
            <v>18260</v>
          </cell>
          <cell r="N51">
            <v>33200</v>
          </cell>
        </row>
        <row r="52">
          <cell r="B52" t="str">
            <v>MAITLAND</v>
          </cell>
          <cell r="C52">
            <v>24651</v>
          </cell>
          <cell r="D52">
            <v>44405</v>
          </cell>
          <cell r="E52">
            <v>31789</v>
          </cell>
          <cell r="F52">
            <v>38429</v>
          </cell>
          <cell r="G52">
            <v>33283</v>
          </cell>
          <cell r="H52">
            <v>47144</v>
          </cell>
          <cell r="I52">
            <v>47808</v>
          </cell>
          <cell r="J52">
            <v>31042</v>
          </cell>
          <cell r="K52">
            <v>44737</v>
          </cell>
          <cell r="L52">
            <v>37516</v>
          </cell>
          <cell r="M52">
            <v>31291</v>
          </cell>
          <cell r="N52">
            <v>28469</v>
          </cell>
        </row>
        <row r="53">
          <cell r="B53" t="str">
            <v>OCOEE</v>
          </cell>
          <cell r="C53">
            <v>36022</v>
          </cell>
          <cell r="D53">
            <v>39591</v>
          </cell>
          <cell r="E53">
            <v>35441</v>
          </cell>
          <cell r="F53">
            <v>38595</v>
          </cell>
          <cell r="G53">
            <v>27390</v>
          </cell>
          <cell r="H53">
            <v>20833</v>
          </cell>
          <cell r="I53">
            <v>28552</v>
          </cell>
          <cell r="J53">
            <v>20667</v>
          </cell>
          <cell r="K53">
            <v>25896</v>
          </cell>
          <cell r="L53">
            <v>38761</v>
          </cell>
          <cell r="M53">
            <v>49053</v>
          </cell>
          <cell r="N53">
            <v>76526</v>
          </cell>
        </row>
        <row r="54">
          <cell r="B54" t="str">
            <v>ORANGE COUNTY BOCC</v>
          </cell>
          <cell r="C54">
            <v>288923</v>
          </cell>
          <cell r="D54">
            <v>360967</v>
          </cell>
          <cell r="E54">
            <v>259209</v>
          </cell>
          <cell r="F54">
            <v>391594</v>
          </cell>
          <cell r="G54">
            <v>289836</v>
          </cell>
          <cell r="H54">
            <v>292326</v>
          </cell>
          <cell r="I54">
            <v>374662</v>
          </cell>
          <cell r="J54">
            <v>291247</v>
          </cell>
          <cell r="K54">
            <v>292326</v>
          </cell>
          <cell r="L54">
            <v>291496</v>
          </cell>
          <cell r="M54">
            <v>371508</v>
          </cell>
          <cell r="N54">
            <v>312827</v>
          </cell>
        </row>
        <row r="55">
          <cell r="B55" t="str">
            <v>ORLANDO</v>
          </cell>
          <cell r="D55">
            <v>2925335</v>
          </cell>
          <cell r="E55">
            <v>170814</v>
          </cell>
          <cell r="F55">
            <v>342375</v>
          </cell>
          <cell r="G55">
            <v>201690</v>
          </cell>
          <cell r="H55">
            <v>434671</v>
          </cell>
          <cell r="I55">
            <v>412427</v>
          </cell>
          <cell r="J55">
            <v>289753</v>
          </cell>
          <cell r="K55">
            <v>363872</v>
          </cell>
          <cell r="L55">
            <v>198785</v>
          </cell>
          <cell r="M55">
            <v>383792</v>
          </cell>
          <cell r="N55">
            <v>392009</v>
          </cell>
        </row>
        <row r="56">
          <cell r="B56" t="str">
            <v>WINTER PARK</v>
          </cell>
          <cell r="C56">
            <v>101343</v>
          </cell>
          <cell r="D56">
            <v>76277</v>
          </cell>
          <cell r="E56">
            <v>110224</v>
          </cell>
          <cell r="F56">
            <v>119686</v>
          </cell>
          <cell r="G56">
            <v>104165</v>
          </cell>
          <cell r="H56">
            <v>119603</v>
          </cell>
          <cell r="I56">
            <v>77273</v>
          </cell>
          <cell r="J56">
            <v>170980</v>
          </cell>
          <cell r="K56">
            <v>76360</v>
          </cell>
          <cell r="L56">
            <v>90055</v>
          </cell>
          <cell r="M56">
            <v>86154</v>
          </cell>
          <cell r="N56">
            <v>99019</v>
          </cell>
        </row>
        <row r="57">
          <cell r="C57">
            <v>570957</v>
          </cell>
          <cell r="D57">
            <v>3461930</v>
          </cell>
          <cell r="E57">
            <v>861789</v>
          </cell>
          <cell r="F57">
            <v>938315</v>
          </cell>
          <cell r="G57">
            <v>835395</v>
          </cell>
          <cell r="H57">
            <v>918229</v>
          </cell>
          <cell r="I57">
            <v>1317210</v>
          </cell>
          <cell r="J57">
            <v>809001</v>
          </cell>
          <cell r="K57">
            <v>1225661</v>
          </cell>
          <cell r="L57">
            <v>665494</v>
          </cell>
          <cell r="M57">
            <v>940058</v>
          </cell>
          <cell r="N57">
            <v>1514169</v>
          </cell>
        </row>
        <row r="58">
          <cell r="B58" t="str">
            <v>KISSIMMEE</v>
          </cell>
          <cell r="C58">
            <v>42662</v>
          </cell>
          <cell r="D58">
            <v>66400</v>
          </cell>
          <cell r="E58">
            <v>76028</v>
          </cell>
          <cell r="F58">
            <v>86652</v>
          </cell>
          <cell r="G58">
            <v>92047</v>
          </cell>
          <cell r="H58">
            <v>84079</v>
          </cell>
          <cell r="I58">
            <v>86486</v>
          </cell>
          <cell r="J58">
            <v>85573</v>
          </cell>
          <cell r="K58">
            <v>121761</v>
          </cell>
          <cell r="L58">
            <v>88395</v>
          </cell>
          <cell r="M58">
            <v>123670</v>
          </cell>
          <cell r="N58">
            <v>99185</v>
          </cell>
        </row>
        <row r="59">
          <cell r="B59" t="str">
            <v>OSCEOLA COUNTY BOCC</v>
          </cell>
          <cell r="C59">
            <v>39010</v>
          </cell>
          <cell r="D59">
            <v>46563</v>
          </cell>
          <cell r="E59">
            <v>33296.129999999997</v>
          </cell>
          <cell r="F59">
            <v>43295.54</v>
          </cell>
          <cell r="G59">
            <v>36105</v>
          </cell>
          <cell r="H59">
            <v>42803.839999999997</v>
          </cell>
          <cell r="I59">
            <v>62673.93</v>
          </cell>
          <cell r="J59">
            <v>67728</v>
          </cell>
          <cell r="K59">
            <v>59345</v>
          </cell>
          <cell r="L59">
            <v>81287.47</v>
          </cell>
          <cell r="M59">
            <v>66727.78</v>
          </cell>
          <cell r="N59">
            <v>71961</v>
          </cell>
        </row>
        <row r="60">
          <cell r="C60">
            <v>81672</v>
          </cell>
          <cell r="D60">
            <v>112963</v>
          </cell>
          <cell r="E60">
            <v>109324.13</v>
          </cell>
          <cell r="F60">
            <v>129947.54000000001</v>
          </cell>
          <cell r="G60">
            <v>128152</v>
          </cell>
          <cell r="H60">
            <v>126882.84</v>
          </cell>
          <cell r="I60">
            <v>149159.93</v>
          </cell>
          <cell r="J60">
            <v>153301</v>
          </cell>
          <cell r="K60">
            <v>181106</v>
          </cell>
          <cell r="L60">
            <v>169682.47</v>
          </cell>
          <cell r="M60">
            <v>190397.78</v>
          </cell>
          <cell r="N60">
            <v>171146</v>
          </cell>
        </row>
        <row r="61">
          <cell r="B61" t="str">
            <v>BOYNTON BEACH</v>
          </cell>
          <cell r="C61">
            <v>2490</v>
          </cell>
          <cell r="D61">
            <v>166</v>
          </cell>
          <cell r="E61">
            <v>1079</v>
          </cell>
          <cell r="F61">
            <v>332</v>
          </cell>
          <cell r="G61">
            <v>17679</v>
          </cell>
          <cell r="H61">
            <v>30461</v>
          </cell>
          <cell r="I61">
            <v>98521</v>
          </cell>
          <cell r="J61">
            <v>154795</v>
          </cell>
          <cell r="K61">
            <v>275637.73</v>
          </cell>
          <cell r="L61">
            <v>32453</v>
          </cell>
          <cell r="M61">
            <v>137063.47</v>
          </cell>
          <cell r="N61">
            <v>137413.33999999997</v>
          </cell>
        </row>
        <row r="62">
          <cell r="B62" t="str">
            <v>WEST PALM BEACH</v>
          </cell>
          <cell r="C62">
            <v>5810</v>
          </cell>
          <cell r="F62">
            <v>581</v>
          </cell>
        </row>
        <row r="63">
          <cell r="C63">
            <v>8300</v>
          </cell>
          <cell r="D63">
            <v>166</v>
          </cell>
          <cell r="E63">
            <v>1079</v>
          </cell>
          <cell r="F63">
            <v>913</v>
          </cell>
          <cell r="G63">
            <v>17679</v>
          </cell>
          <cell r="H63">
            <v>30461</v>
          </cell>
          <cell r="I63">
            <v>98521</v>
          </cell>
          <cell r="J63">
            <v>154795</v>
          </cell>
          <cell r="K63">
            <v>275637.73</v>
          </cell>
          <cell r="L63">
            <v>32453</v>
          </cell>
          <cell r="M63">
            <v>137063.47</v>
          </cell>
          <cell r="N63">
            <v>137413.33999999997</v>
          </cell>
        </row>
        <row r="64">
          <cell r="B64" t="str">
            <v>NEW PORT RICHEY</v>
          </cell>
          <cell r="C64">
            <v>52788</v>
          </cell>
          <cell r="D64">
            <v>65996.55</v>
          </cell>
          <cell r="E64">
            <v>68646.25</v>
          </cell>
          <cell r="F64">
            <v>67160.31</v>
          </cell>
          <cell r="G64">
            <v>58349</v>
          </cell>
          <cell r="H64">
            <v>79639.010000000009</v>
          </cell>
          <cell r="I64">
            <v>71337.98</v>
          </cell>
          <cell r="J64">
            <v>72043.12000000001</v>
          </cell>
          <cell r="K64">
            <v>73247.5</v>
          </cell>
          <cell r="L64">
            <v>93541</v>
          </cell>
          <cell r="M64">
            <v>35607</v>
          </cell>
          <cell r="N64">
            <v>138138.25</v>
          </cell>
        </row>
        <row r="65">
          <cell r="B65" t="str">
            <v>PORT RICHEY</v>
          </cell>
          <cell r="C65">
            <v>63246</v>
          </cell>
          <cell r="D65">
            <v>87814</v>
          </cell>
          <cell r="F65">
            <v>45816</v>
          </cell>
          <cell r="G65">
            <v>31706</v>
          </cell>
          <cell r="I65">
            <v>50298</v>
          </cell>
          <cell r="J65">
            <v>46148</v>
          </cell>
          <cell r="K65">
            <v>59843</v>
          </cell>
          <cell r="L65">
            <v>27722</v>
          </cell>
          <cell r="M65">
            <v>10541</v>
          </cell>
          <cell r="N65">
            <v>27473</v>
          </cell>
        </row>
        <row r="66">
          <cell r="C66">
            <v>116034</v>
          </cell>
          <cell r="D66">
            <v>153810.54999999999</v>
          </cell>
          <cell r="E66">
            <v>68646.25</v>
          </cell>
          <cell r="F66">
            <v>112976.31</v>
          </cell>
          <cell r="G66">
            <v>90055</v>
          </cell>
          <cell r="H66">
            <v>79639.010000000009</v>
          </cell>
          <cell r="I66">
            <v>121635.98</v>
          </cell>
          <cell r="J66">
            <v>118191.12000000001</v>
          </cell>
          <cell r="K66">
            <v>133090.5</v>
          </cell>
          <cell r="L66">
            <v>121263</v>
          </cell>
          <cell r="M66">
            <v>46148</v>
          </cell>
          <cell r="N66">
            <v>165611.25</v>
          </cell>
        </row>
        <row r="67">
          <cell r="B67" t="str">
            <v>CLEARWATER</v>
          </cell>
          <cell r="C67">
            <v>50381</v>
          </cell>
          <cell r="D67">
            <v>41085</v>
          </cell>
          <cell r="E67">
            <v>46314</v>
          </cell>
          <cell r="F67">
            <v>46314</v>
          </cell>
          <cell r="G67">
            <v>42247</v>
          </cell>
          <cell r="H67">
            <v>63827</v>
          </cell>
          <cell r="I67">
            <v>68973</v>
          </cell>
          <cell r="J67">
            <v>71463</v>
          </cell>
          <cell r="K67">
            <v>78020</v>
          </cell>
          <cell r="L67">
            <v>112797</v>
          </cell>
          <cell r="M67">
            <v>47476</v>
          </cell>
          <cell r="N67">
            <v>108481</v>
          </cell>
        </row>
        <row r="68">
          <cell r="C68">
            <v>50381</v>
          </cell>
          <cell r="D68">
            <v>41085</v>
          </cell>
          <cell r="E68">
            <v>46314</v>
          </cell>
          <cell r="F68">
            <v>46314</v>
          </cell>
          <cell r="G68">
            <v>42247</v>
          </cell>
          <cell r="H68">
            <v>63827</v>
          </cell>
          <cell r="I68">
            <v>68973</v>
          </cell>
          <cell r="J68">
            <v>71463</v>
          </cell>
          <cell r="K68">
            <v>78020</v>
          </cell>
          <cell r="L68">
            <v>112797</v>
          </cell>
          <cell r="M68">
            <v>47476</v>
          </cell>
          <cell r="N68">
            <v>108481</v>
          </cell>
        </row>
        <row r="69">
          <cell r="B69" t="str">
            <v>HAINES CITY</v>
          </cell>
          <cell r="C69">
            <v>104165</v>
          </cell>
          <cell r="D69">
            <v>100181</v>
          </cell>
          <cell r="E69">
            <v>70550</v>
          </cell>
          <cell r="F69">
            <v>83913</v>
          </cell>
          <cell r="G69">
            <v>79597</v>
          </cell>
          <cell r="H69">
            <v>73372</v>
          </cell>
          <cell r="I69">
            <v>108232</v>
          </cell>
          <cell r="J69">
            <v>94122</v>
          </cell>
          <cell r="K69">
            <v>99600</v>
          </cell>
          <cell r="L69">
            <v>99185</v>
          </cell>
          <cell r="M69">
            <v>121429</v>
          </cell>
          <cell r="N69">
            <v>97442</v>
          </cell>
        </row>
        <row r="70">
          <cell r="B70" t="str">
            <v>LAKELAND</v>
          </cell>
          <cell r="C70">
            <v>94582.58</v>
          </cell>
          <cell r="D70">
            <v>131487.51999999999</v>
          </cell>
          <cell r="E70">
            <v>88364.23</v>
          </cell>
          <cell r="F70">
            <v>112782.90999999997</v>
          </cell>
          <cell r="G70">
            <v>87904.890000000029</v>
          </cell>
          <cell r="H70">
            <v>84233.709999999992</v>
          </cell>
          <cell r="I70">
            <v>119046.52999999998</v>
          </cell>
          <cell r="J70">
            <v>124013.7</v>
          </cell>
          <cell r="K70">
            <v>123391.81</v>
          </cell>
          <cell r="L70">
            <v>122643.68000000001</v>
          </cell>
          <cell r="M70">
            <v>151413.81000000003</v>
          </cell>
          <cell r="N70">
            <v>120353.56999999998</v>
          </cell>
        </row>
        <row r="71">
          <cell r="C71">
            <v>198747.58000000002</v>
          </cell>
          <cell r="D71">
            <v>231668.52</v>
          </cell>
          <cell r="E71">
            <v>158914.22999999998</v>
          </cell>
          <cell r="F71">
            <v>196695.90999999997</v>
          </cell>
          <cell r="G71">
            <v>167501.89000000001</v>
          </cell>
          <cell r="H71">
            <v>157605.71</v>
          </cell>
          <cell r="I71">
            <v>227278.52999999997</v>
          </cell>
          <cell r="J71">
            <v>218135.7</v>
          </cell>
          <cell r="K71">
            <v>222991.81</v>
          </cell>
          <cell r="L71">
            <v>221828.68</v>
          </cell>
          <cell r="M71">
            <v>272842.81000000006</v>
          </cell>
          <cell r="N71">
            <v>217795.56999999998</v>
          </cell>
        </row>
        <row r="72">
          <cell r="B72" t="str">
            <v>PALATKA</v>
          </cell>
          <cell r="C72">
            <v>35275</v>
          </cell>
          <cell r="D72">
            <v>31042</v>
          </cell>
          <cell r="E72">
            <v>37599</v>
          </cell>
          <cell r="F72">
            <v>36852</v>
          </cell>
          <cell r="G72">
            <v>34346.199999999997</v>
          </cell>
          <cell r="H72">
            <v>33879.75</v>
          </cell>
          <cell r="I72">
            <v>32121</v>
          </cell>
          <cell r="J72">
            <v>1909</v>
          </cell>
          <cell r="K72">
            <v>7221</v>
          </cell>
          <cell r="L72">
            <v>332</v>
          </cell>
        </row>
        <row r="73">
          <cell r="C73">
            <v>35275</v>
          </cell>
          <cell r="D73">
            <v>31042</v>
          </cell>
          <cell r="E73">
            <v>37599</v>
          </cell>
          <cell r="F73">
            <v>36852</v>
          </cell>
          <cell r="G73">
            <v>34346.199999999997</v>
          </cell>
          <cell r="H73">
            <v>33879.75</v>
          </cell>
          <cell r="I73">
            <v>32121</v>
          </cell>
          <cell r="J73">
            <v>1909</v>
          </cell>
          <cell r="K73">
            <v>7221</v>
          </cell>
          <cell r="L73">
            <v>332</v>
          </cell>
        </row>
        <row r="74">
          <cell r="B74" t="str">
            <v>GULF BREEZE</v>
          </cell>
          <cell r="C74">
            <v>39591</v>
          </cell>
          <cell r="D74">
            <v>62665</v>
          </cell>
          <cell r="E74">
            <v>42662</v>
          </cell>
          <cell r="F74">
            <v>66068</v>
          </cell>
          <cell r="G74">
            <v>41998</v>
          </cell>
          <cell r="H74">
            <v>37682</v>
          </cell>
          <cell r="I74">
            <v>42745</v>
          </cell>
          <cell r="J74">
            <v>34611</v>
          </cell>
          <cell r="K74">
            <v>39508</v>
          </cell>
          <cell r="L74">
            <v>32204</v>
          </cell>
          <cell r="M74">
            <v>50215</v>
          </cell>
          <cell r="N74">
            <v>39342</v>
          </cell>
        </row>
        <row r="75">
          <cell r="B75" t="str">
            <v>MILTON</v>
          </cell>
          <cell r="C75">
            <v>11869</v>
          </cell>
          <cell r="D75">
            <v>25730</v>
          </cell>
          <cell r="E75">
            <v>17762</v>
          </cell>
          <cell r="F75">
            <v>9379</v>
          </cell>
          <cell r="G75">
            <v>18011</v>
          </cell>
          <cell r="H75">
            <v>25066</v>
          </cell>
          <cell r="I75">
            <v>19837</v>
          </cell>
          <cell r="J75">
            <v>22161</v>
          </cell>
          <cell r="K75">
            <v>21082</v>
          </cell>
          <cell r="L75">
            <v>32868</v>
          </cell>
          <cell r="M75">
            <v>23074</v>
          </cell>
          <cell r="N75">
            <v>25066</v>
          </cell>
        </row>
        <row r="76">
          <cell r="C76">
            <v>51460</v>
          </cell>
          <cell r="D76">
            <v>88395</v>
          </cell>
          <cell r="E76">
            <v>60424</v>
          </cell>
          <cell r="F76">
            <v>75447</v>
          </cell>
          <cell r="G76">
            <v>60009</v>
          </cell>
          <cell r="H76">
            <v>62748</v>
          </cell>
          <cell r="I76">
            <v>62582</v>
          </cell>
          <cell r="J76">
            <v>56772</v>
          </cell>
          <cell r="K76">
            <v>60590</v>
          </cell>
          <cell r="L76">
            <v>65072</v>
          </cell>
          <cell r="M76">
            <v>73289</v>
          </cell>
          <cell r="N76">
            <v>64408</v>
          </cell>
        </row>
        <row r="77">
          <cell r="B77" t="str">
            <v>SARASOTA</v>
          </cell>
          <cell r="C77">
            <v>152056</v>
          </cell>
          <cell r="D77">
            <v>131804</v>
          </cell>
          <cell r="E77">
            <v>138859</v>
          </cell>
          <cell r="F77">
            <v>111469</v>
          </cell>
          <cell r="G77">
            <v>137033</v>
          </cell>
          <cell r="H77">
            <v>79016</v>
          </cell>
          <cell r="I77">
            <v>164174</v>
          </cell>
          <cell r="J77">
            <v>261450</v>
          </cell>
          <cell r="K77">
            <v>192975</v>
          </cell>
          <cell r="L77">
            <v>209990</v>
          </cell>
          <cell r="M77">
            <v>68226</v>
          </cell>
          <cell r="N77">
            <v>10790</v>
          </cell>
        </row>
        <row r="78">
          <cell r="C78">
            <v>152056</v>
          </cell>
          <cell r="D78">
            <v>131804</v>
          </cell>
          <cell r="E78">
            <v>138859</v>
          </cell>
          <cell r="F78">
            <v>111469</v>
          </cell>
          <cell r="G78">
            <v>137033</v>
          </cell>
          <cell r="H78">
            <v>79016</v>
          </cell>
          <cell r="I78">
            <v>164174</v>
          </cell>
          <cell r="J78">
            <v>261450</v>
          </cell>
          <cell r="K78">
            <v>192975</v>
          </cell>
          <cell r="L78">
            <v>209990</v>
          </cell>
          <cell r="M78">
            <v>68226</v>
          </cell>
          <cell r="N78">
            <v>10790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75"/>
  <sheetViews>
    <sheetView tabSelected="1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RowHeight="12.75" x14ac:dyDescent="0.2"/>
  <cols>
    <col min="1" max="1" width="32.83203125" customWidth="1"/>
    <col min="2" max="2" width="19" bestFit="1" customWidth="1"/>
    <col min="3" max="4" width="10.5" customWidth="1"/>
    <col min="5" max="5" width="10.1640625" customWidth="1"/>
    <col min="6" max="6" width="11.5" bestFit="1" customWidth="1"/>
    <col min="7" max="10" width="10.1640625" customWidth="1"/>
    <col min="11" max="11" width="10.5" bestFit="1" customWidth="1"/>
    <col min="12" max="14" width="10.1640625" customWidth="1"/>
    <col min="15" max="15" width="12.5" customWidth="1"/>
    <col min="19" max="19" width="8.83203125" customWidth="1"/>
  </cols>
  <sheetData>
    <row r="1" spans="1:27" x14ac:dyDescent="0.2">
      <c r="A1" t="s">
        <v>2</v>
      </c>
    </row>
    <row r="3" spans="1:27" x14ac:dyDescent="0.2">
      <c r="A3" s="4" t="s">
        <v>0</v>
      </c>
      <c r="B3" s="4" t="s">
        <v>18</v>
      </c>
      <c r="C3" s="5">
        <v>42933</v>
      </c>
      <c r="D3" s="5">
        <f>EDATE(C3,1)</f>
        <v>42964</v>
      </c>
      <c r="E3" s="5">
        <f t="shared" ref="E3:N3" si="0">EDATE(D3,1)</f>
        <v>42995</v>
      </c>
      <c r="F3" s="5">
        <f t="shared" si="0"/>
        <v>43025</v>
      </c>
      <c r="G3" s="5">
        <f t="shared" si="0"/>
        <v>43056</v>
      </c>
      <c r="H3" s="5">
        <f t="shared" si="0"/>
        <v>43086</v>
      </c>
      <c r="I3" s="5">
        <f t="shared" si="0"/>
        <v>43117</v>
      </c>
      <c r="J3" s="5">
        <v>43148</v>
      </c>
      <c r="K3" s="5">
        <v>43176</v>
      </c>
      <c r="L3" s="5">
        <v>43207</v>
      </c>
      <c r="M3" s="5">
        <v>43237</v>
      </c>
      <c r="N3" s="5">
        <f t="shared" si="0"/>
        <v>43268</v>
      </c>
      <c r="O3" s="6" t="s">
        <v>1</v>
      </c>
    </row>
    <row r="4" spans="1:27" ht="15" x14ac:dyDescent="0.25">
      <c r="A4" s="2" t="s">
        <v>32</v>
      </c>
      <c r="B4" t="s">
        <v>48</v>
      </c>
      <c r="C4" s="3">
        <v>19754</v>
      </c>
      <c r="D4" s="3">
        <v>14566.5</v>
      </c>
      <c r="E4" s="3">
        <v>18218.5</v>
      </c>
      <c r="F4" s="3">
        <v>20916</v>
      </c>
      <c r="G4" s="3">
        <v>19505</v>
      </c>
      <c r="H4" s="3">
        <v>34238.020000000004</v>
      </c>
      <c r="I4" s="3">
        <v>26932.98</v>
      </c>
      <c r="J4" s="3">
        <v>27888</v>
      </c>
      <c r="K4" s="3">
        <v>23902.94</v>
      </c>
      <c r="L4" s="3">
        <v>33448.479999999996</v>
      </c>
      <c r="M4" s="3">
        <v>29199</v>
      </c>
      <c r="N4" s="3">
        <f>VLOOKUP($A4,'[1]By Local Government'!$B$5:$N$78,13,0)</f>
        <v>31099.780000000002</v>
      </c>
      <c r="O4" s="3">
        <f>SUM(C4:N4)</f>
        <v>299669.2</v>
      </c>
      <c r="R4" s="8"/>
      <c r="S4" s="10"/>
      <c r="T4" s="11"/>
      <c r="U4" s="11"/>
      <c r="V4" s="11"/>
      <c r="W4" s="11"/>
      <c r="X4" s="11"/>
      <c r="Y4" s="11"/>
      <c r="Z4" s="11"/>
      <c r="AA4" s="11"/>
    </row>
    <row r="5" spans="1:27" ht="15" x14ac:dyDescent="0.25">
      <c r="A5" s="2" t="s">
        <v>69</v>
      </c>
      <c r="B5" t="s">
        <v>48</v>
      </c>
      <c r="C5" s="3"/>
      <c r="D5" s="3">
        <v>83</v>
      </c>
      <c r="E5" s="3"/>
      <c r="F5" s="3"/>
      <c r="G5" s="3"/>
      <c r="H5" s="3"/>
      <c r="I5" s="3">
        <v>41.51</v>
      </c>
      <c r="J5" s="3">
        <v>0</v>
      </c>
      <c r="K5" s="3">
        <v>194.28</v>
      </c>
      <c r="L5" s="3">
        <v>0</v>
      </c>
      <c r="M5" s="3">
        <v>0</v>
      </c>
      <c r="N5" s="3">
        <f>VLOOKUP($A5,'[1]By Local Government'!$B$5:$N$78,13,0)</f>
        <v>0</v>
      </c>
      <c r="O5" s="3">
        <f t="shared" ref="O5:O59" si="1">SUM(C5:N5)</f>
        <v>318.78999999999996</v>
      </c>
      <c r="R5" s="8"/>
      <c r="S5" s="10"/>
      <c r="T5" s="11"/>
      <c r="U5" s="11"/>
      <c r="V5" s="11"/>
      <c r="W5" s="11"/>
      <c r="X5" s="11"/>
      <c r="Y5" s="11"/>
      <c r="Z5" s="11"/>
      <c r="AA5" s="11"/>
    </row>
    <row r="6" spans="1:27" ht="15" x14ac:dyDescent="0.25">
      <c r="A6" s="12" t="s">
        <v>76</v>
      </c>
      <c r="C6" s="3"/>
      <c r="D6" s="3"/>
      <c r="E6" s="3"/>
      <c r="F6" s="3"/>
      <c r="G6" s="3"/>
      <c r="H6" s="3">
        <v>83</v>
      </c>
      <c r="I6" s="3"/>
      <c r="J6" s="3"/>
      <c r="K6" s="3"/>
      <c r="L6" s="3"/>
      <c r="M6" s="3"/>
      <c r="N6" s="3"/>
      <c r="O6" s="3">
        <f t="shared" si="1"/>
        <v>83</v>
      </c>
      <c r="R6" s="8"/>
      <c r="S6" s="10"/>
      <c r="T6" s="11"/>
      <c r="U6" s="11"/>
      <c r="V6" s="11"/>
      <c r="W6" s="11"/>
      <c r="X6" s="11"/>
      <c r="Y6" s="11"/>
      <c r="Z6" s="11"/>
      <c r="AA6" s="11"/>
    </row>
    <row r="7" spans="1:27" ht="15" x14ac:dyDescent="0.25">
      <c r="A7" s="2" t="s">
        <v>75</v>
      </c>
      <c r="B7" t="s">
        <v>48</v>
      </c>
      <c r="C7" s="3"/>
      <c r="D7" s="3"/>
      <c r="E7" s="3"/>
      <c r="F7" s="3">
        <v>2075</v>
      </c>
      <c r="G7" s="3">
        <v>9711</v>
      </c>
      <c r="H7" s="3">
        <v>11039</v>
      </c>
      <c r="I7" s="3">
        <v>28220</v>
      </c>
      <c r="J7" s="3">
        <v>33781</v>
      </c>
      <c r="K7" s="3">
        <v>51792</v>
      </c>
      <c r="L7" s="3">
        <v>60092</v>
      </c>
      <c r="M7" s="3">
        <v>98770</v>
      </c>
      <c r="N7" s="3">
        <f>VLOOKUP($A7,'[1]By Local Government'!$B$5:$N$78,13,0)</f>
        <v>67645</v>
      </c>
      <c r="O7" s="3">
        <f t="shared" si="1"/>
        <v>363125</v>
      </c>
      <c r="R7" s="8"/>
      <c r="S7" s="10"/>
      <c r="T7" s="11"/>
      <c r="U7" s="11"/>
      <c r="V7" s="11"/>
      <c r="W7" s="11"/>
      <c r="X7" s="11"/>
      <c r="Y7" s="11"/>
      <c r="Z7" s="11"/>
      <c r="AA7" s="11"/>
    </row>
    <row r="8" spans="1:27" ht="15" x14ac:dyDescent="0.25">
      <c r="A8" s="2" t="s">
        <v>29</v>
      </c>
      <c r="B8" t="s">
        <v>48</v>
      </c>
      <c r="C8" s="3">
        <v>121204.69000000002</v>
      </c>
      <c r="D8" s="3">
        <v>159909.49</v>
      </c>
      <c r="E8" s="3">
        <v>91225.919999999998</v>
      </c>
      <c r="F8" s="3">
        <v>106323</v>
      </c>
      <c r="G8" s="3">
        <v>109519.01</v>
      </c>
      <c r="H8" s="3">
        <v>94537</v>
      </c>
      <c r="I8" s="3">
        <v>102697.26</v>
      </c>
      <c r="J8" s="3">
        <v>121304.01000000001</v>
      </c>
      <c r="K8" s="3">
        <v>113407.94000000002</v>
      </c>
      <c r="L8" s="3">
        <v>109038.88999999998</v>
      </c>
      <c r="M8" s="3">
        <v>113578.67</v>
      </c>
      <c r="N8" s="3">
        <f>VLOOKUP($A8,'[1]By Local Government'!$B$5:$N$78,13,0)</f>
        <v>131566.56000000003</v>
      </c>
      <c r="O8" s="3">
        <f t="shared" si="1"/>
        <v>1374312.44</v>
      </c>
      <c r="R8" s="8"/>
      <c r="S8" s="10"/>
      <c r="T8" s="11"/>
      <c r="U8" s="11"/>
      <c r="V8" s="11"/>
      <c r="W8" s="11"/>
      <c r="X8" s="11"/>
      <c r="Y8" s="11"/>
      <c r="Z8" s="11"/>
      <c r="AA8" s="11"/>
    </row>
    <row r="9" spans="1:27" ht="15" x14ac:dyDescent="0.25">
      <c r="A9" s="2" t="s">
        <v>49</v>
      </c>
      <c r="B9" t="s">
        <v>48</v>
      </c>
      <c r="C9" s="3">
        <v>85044.53</v>
      </c>
      <c r="D9" s="3">
        <v>108730</v>
      </c>
      <c r="E9" s="3">
        <v>75058.260000000009</v>
      </c>
      <c r="F9" s="3">
        <v>80815.740000000005</v>
      </c>
      <c r="G9" s="3">
        <v>101476.42</v>
      </c>
      <c r="H9" s="3">
        <v>61791.93</v>
      </c>
      <c r="I9" s="3">
        <v>114125</v>
      </c>
      <c r="J9" s="3">
        <v>98861.93</v>
      </c>
      <c r="K9" s="3">
        <v>88783.74</v>
      </c>
      <c r="L9" s="3">
        <v>110110.53</v>
      </c>
      <c r="M9" s="3">
        <v>97529</v>
      </c>
      <c r="N9" s="3">
        <f>VLOOKUP($A9,'[1]By Local Government'!$B$5:$N$78,13,0)</f>
        <v>121119.04999999999</v>
      </c>
      <c r="O9" s="3">
        <f t="shared" si="1"/>
        <v>1143446.1300000001</v>
      </c>
      <c r="R9" s="8"/>
      <c r="S9" s="10"/>
      <c r="T9" s="11"/>
      <c r="U9" s="11"/>
      <c r="V9" s="11"/>
      <c r="W9" s="11"/>
      <c r="X9" s="11"/>
      <c r="Y9" s="11"/>
      <c r="Z9" s="11"/>
      <c r="AA9" s="11"/>
    </row>
    <row r="10" spans="1:27" ht="15" x14ac:dyDescent="0.25">
      <c r="A10" s="2" t="s">
        <v>39</v>
      </c>
      <c r="B10" t="s">
        <v>48</v>
      </c>
      <c r="C10" s="3">
        <v>43492</v>
      </c>
      <c r="D10" s="3">
        <v>28634.99</v>
      </c>
      <c r="E10" s="3">
        <v>14328.52</v>
      </c>
      <c r="F10" s="3"/>
      <c r="G10" s="3">
        <v>26267.399999999998</v>
      </c>
      <c r="H10" s="3">
        <v>10323.519999999999</v>
      </c>
      <c r="I10" s="3">
        <v>5561</v>
      </c>
      <c r="J10" s="3">
        <v>20418</v>
      </c>
      <c r="K10" s="3">
        <v>19090</v>
      </c>
      <c r="L10" s="3">
        <v>0</v>
      </c>
      <c r="M10" s="3">
        <v>30129</v>
      </c>
      <c r="N10" s="3">
        <f>VLOOKUP($A10,'[1]By Local Government'!$B$5:$N$78,13,0)</f>
        <v>22681.06</v>
      </c>
      <c r="O10" s="3">
        <f t="shared" si="1"/>
        <v>220925.49</v>
      </c>
      <c r="R10" s="8"/>
      <c r="S10" s="10"/>
      <c r="T10" s="11"/>
      <c r="U10" s="11"/>
      <c r="V10" s="11"/>
      <c r="W10" s="11"/>
      <c r="X10" s="11"/>
      <c r="Y10" s="11"/>
      <c r="Z10" s="11"/>
      <c r="AA10" s="11"/>
    </row>
    <row r="11" spans="1:27" ht="15" x14ac:dyDescent="0.25">
      <c r="A11" s="2" t="s">
        <v>21</v>
      </c>
      <c r="B11" t="s">
        <v>50</v>
      </c>
      <c r="C11" s="3">
        <v>49302</v>
      </c>
      <c r="D11" s="3">
        <v>61088</v>
      </c>
      <c r="E11" s="3">
        <v>45982</v>
      </c>
      <c r="F11" s="3">
        <v>54282</v>
      </c>
      <c r="G11" s="3">
        <v>47974</v>
      </c>
      <c r="H11" s="3">
        <v>40753</v>
      </c>
      <c r="I11" s="3">
        <v>74368</v>
      </c>
      <c r="J11" s="3">
        <v>52041</v>
      </c>
      <c r="K11" s="3">
        <v>34113</v>
      </c>
      <c r="L11" s="3">
        <v>51377</v>
      </c>
      <c r="M11" s="3">
        <v>72210</v>
      </c>
      <c r="N11" s="3">
        <f>VLOOKUP($A11,'[1]By Local Government'!$B$5:$N$78,13,0)</f>
        <v>78767</v>
      </c>
      <c r="O11" s="3">
        <f t="shared" si="1"/>
        <v>662257</v>
      </c>
      <c r="R11" s="8"/>
      <c r="S11" s="10"/>
      <c r="T11" s="11"/>
      <c r="U11" s="11"/>
      <c r="V11" s="11"/>
      <c r="W11" s="11"/>
      <c r="X11" s="11"/>
      <c r="Y11" s="11"/>
      <c r="Z11" s="11"/>
      <c r="AA11" s="11"/>
    </row>
    <row r="12" spans="1:27" ht="15" x14ac:dyDescent="0.25">
      <c r="A12" s="2" t="s">
        <v>46</v>
      </c>
      <c r="B12" t="s">
        <v>50</v>
      </c>
      <c r="C12" s="3">
        <v>48359.07</v>
      </c>
      <c r="D12" s="3">
        <v>54873.51</v>
      </c>
      <c r="E12" s="3">
        <v>37599</v>
      </c>
      <c r="F12" s="3">
        <v>51958</v>
      </c>
      <c r="G12" s="3">
        <v>63572.75</v>
      </c>
      <c r="H12" s="3">
        <v>53286</v>
      </c>
      <c r="I12" s="3">
        <v>66789.78</v>
      </c>
      <c r="J12" s="3">
        <v>60424</v>
      </c>
      <c r="K12" s="3">
        <v>46065</v>
      </c>
      <c r="L12" s="3">
        <v>52486.469999999994</v>
      </c>
      <c r="M12" s="3">
        <v>65401.899999999994</v>
      </c>
      <c r="N12" s="3">
        <f>VLOOKUP($A12,'[1]By Local Government'!$B$5:$N$78,13,0)</f>
        <v>57602</v>
      </c>
      <c r="O12" s="3">
        <f t="shared" si="1"/>
        <v>658417.48</v>
      </c>
      <c r="R12" s="8"/>
      <c r="S12" s="10"/>
      <c r="T12" s="11"/>
      <c r="U12" s="11"/>
      <c r="V12" s="11"/>
      <c r="W12" s="11"/>
      <c r="X12" s="11"/>
      <c r="Y12" s="11"/>
      <c r="Z12" s="11"/>
      <c r="AA12" s="11"/>
    </row>
    <row r="13" spans="1:27" ht="15" x14ac:dyDescent="0.25">
      <c r="A13" s="2" t="s">
        <v>51</v>
      </c>
      <c r="B13" t="s">
        <v>52</v>
      </c>
      <c r="C13" s="3">
        <v>206720.61</v>
      </c>
      <c r="D13" s="3">
        <v>271223.83</v>
      </c>
      <c r="E13" s="3">
        <v>199515.53000000003</v>
      </c>
      <c r="F13" s="3">
        <v>283135.89</v>
      </c>
      <c r="G13" s="3">
        <v>228729.88999999998</v>
      </c>
      <c r="H13" s="3">
        <v>216113.76999999993</v>
      </c>
      <c r="I13" s="3">
        <v>235014.93</v>
      </c>
      <c r="J13" s="3">
        <v>182254.11000000002</v>
      </c>
      <c r="K13" s="3">
        <v>127565.89</v>
      </c>
      <c r="L13" s="3">
        <v>27207.890000000003</v>
      </c>
      <c r="M13" s="3">
        <v>4908.7700000000013</v>
      </c>
      <c r="N13" s="3">
        <f>VLOOKUP($A13,'[1]By Local Government'!$B$5:$N$78,13,0)</f>
        <v>3253.77</v>
      </c>
      <c r="O13" s="3">
        <f t="shared" si="1"/>
        <v>1985644.88</v>
      </c>
      <c r="R13" s="8"/>
      <c r="S13" s="10"/>
      <c r="T13" s="11"/>
      <c r="U13" s="11"/>
      <c r="V13" s="11"/>
      <c r="W13" s="11"/>
      <c r="X13" s="11"/>
      <c r="Y13" s="11"/>
      <c r="Z13" s="11"/>
      <c r="AA13" s="11"/>
    </row>
    <row r="14" spans="1:27" ht="15" x14ac:dyDescent="0.25">
      <c r="A14" s="2" t="s">
        <v>15</v>
      </c>
      <c r="B14" t="s">
        <v>53</v>
      </c>
      <c r="C14" s="3">
        <v>913</v>
      </c>
      <c r="D14" s="3"/>
      <c r="E14" s="3"/>
      <c r="F14" s="3"/>
      <c r="G14" s="3"/>
      <c r="H14" s="3"/>
      <c r="I14" s="3"/>
      <c r="J14" s="3">
        <v>0</v>
      </c>
      <c r="K14" s="3">
        <v>0</v>
      </c>
      <c r="L14" s="3">
        <v>0</v>
      </c>
      <c r="M14" s="3">
        <v>0</v>
      </c>
      <c r="N14" s="3">
        <f>VLOOKUP($A14,'[1]By Local Government'!$B$5:$N$78,13,0)</f>
        <v>0</v>
      </c>
      <c r="O14" s="3">
        <f t="shared" si="1"/>
        <v>913</v>
      </c>
      <c r="R14" s="8"/>
      <c r="S14" s="10"/>
      <c r="T14" s="11"/>
      <c r="U14" s="11"/>
      <c r="V14" s="11"/>
      <c r="W14" s="11"/>
      <c r="X14" s="11"/>
      <c r="Y14" s="11"/>
      <c r="Z14" s="11"/>
      <c r="AA14" s="11"/>
    </row>
    <row r="15" spans="1:27" ht="15" x14ac:dyDescent="0.25">
      <c r="A15" s="12" t="s">
        <v>78</v>
      </c>
      <c r="B15" s="13" t="s">
        <v>77</v>
      </c>
      <c r="C15" s="3"/>
      <c r="D15" s="3"/>
      <c r="E15" s="3"/>
      <c r="F15" s="3"/>
      <c r="G15" s="3"/>
      <c r="H15" s="3"/>
      <c r="I15" s="3">
        <v>152305</v>
      </c>
      <c r="J15" s="3"/>
      <c r="K15" s="3"/>
      <c r="L15" s="3"/>
      <c r="M15" s="3"/>
      <c r="N15" s="3"/>
      <c r="O15" s="3">
        <f t="shared" si="1"/>
        <v>152305</v>
      </c>
      <c r="R15" s="8"/>
      <c r="S15" s="10"/>
      <c r="T15" s="11"/>
      <c r="U15" s="11"/>
      <c r="V15" s="11"/>
      <c r="W15" s="11"/>
      <c r="X15" s="11"/>
      <c r="Y15" s="11"/>
      <c r="Z15" s="11"/>
      <c r="AA15" s="11"/>
    </row>
    <row r="16" spans="1:27" ht="15" x14ac:dyDescent="0.25">
      <c r="A16" s="2" t="s">
        <v>41</v>
      </c>
      <c r="B16" t="s">
        <v>54</v>
      </c>
      <c r="C16" s="3">
        <v>166</v>
      </c>
      <c r="D16" s="3">
        <v>166</v>
      </c>
      <c r="E16" s="3">
        <v>83</v>
      </c>
      <c r="F16" s="3">
        <v>83</v>
      </c>
      <c r="G16" s="3"/>
      <c r="H16" s="3">
        <v>83</v>
      </c>
      <c r="I16" s="3">
        <v>166</v>
      </c>
      <c r="J16" s="3">
        <v>0</v>
      </c>
      <c r="K16" s="3">
        <v>0</v>
      </c>
      <c r="L16" s="3">
        <v>0</v>
      </c>
      <c r="M16" s="3">
        <v>0</v>
      </c>
      <c r="N16" s="3">
        <f>VLOOKUP($A16,'[1]By Local Government'!$B$5:$N$78,13,0)</f>
        <v>83</v>
      </c>
      <c r="O16" s="3">
        <f t="shared" si="1"/>
        <v>830</v>
      </c>
      <c r="R16" s="8"/>
      <c r="S16" s="10"/>
      <c r="T16" s="11"/>
      <c r="U16" s="11"/>
      <c r="V16" s="11"/>
      <c r="W16" s="11"/>
      <c r="X16" s="11"/>
      <c r="Y16" s="11"/>
      <c r="Z16" s="11"/>
      <c r="AA16" s="11"/>
    </row>
    <row r="17" spans="1:27" ht="15" x14ac:dyDescent="0.25">
      <c r="A17" s="2" t="s">
        <v>3</v>
      </c>
      <c r="B17" t="s">
        <v>55</v>
      </c>
      <c r="C17" s="3">
        <v>256624.06</v>
      </c>
      <c r="D17" s="3">
        <v>326805.40999999997</v>
      </c>
      <c r="E17" s="3">
        <v>258179.38</v>
      </c>
      <c r="F17" s="3">
        <v>313008.65000000002</v>
      </c>
      <c r="G17" s="3">
        <v>238498.4</v>
      </c>
      <c r="H17" s="3">
        <v>241655.01999999996</v>
      </c>
      <c r="I17" s="3">
        <v>310813.46000000002</v>
      </c>
      <c r="J17" s="3">
        <v>277006.18999999994</v>
      </c>
      <c r="K17" s="3">
        <v>262897.77</v>
      </c>
      <c r="L17" s="3">
        <v>248731.03999999995</v>
      </c>
      <c r="M17" s="3">
        <v>297048.06999999995</v>
      </c>
      <c r="N17" s="3">
        <f>VLOOKUP($A17,'[1]By Local Government'!$B$5:$N$78,13,0)</f>
        <v>244970.82</v>
      </c>
      <c r="O17" s="3">
        <f t="shared" si="1"/>
        <v>3276238.2699999996</v>
      </c>
      <c r="R17" s="8"/>
      <c r="S17" s="10"/>
      <c r="T17" s="11"/>
      <c r="U17" s="11"/>
      <c r="V17" s="11"/>
      <c r="W17" s="11"/>
      <c r="X17" s="11"/>
      <c r="Y17" s="11"/>
      <c r="Z17" s="11"/>
      <c r="AA17" s="11"/>
    </row>
    <row r="18" spans="1:27" ht="15" x14ac:dyDescent="0.25">
      <c r="A18" s="2" t="s">
        <v>35</v>
      </c>
      <c r="B18" t="s">
        <v>55</v>
      </c>
      <c r="C18" s="3">
        <v>364270.18999999994</v>
      </c>
      <c r="D18" s="3">
        <v>421839.10999999993</v>
      </c>
      <c r="E18" s="3">
        <v>274803.52</v>
      </c>
      <c r="F18" s="3">
        <v>389407.93</v>
      </c>
      <c r="G18" s="3">
        <v>268192.96000000002</v>
      </c>
      <c r="H18" s="3">
        <v>367392.16999999993</v>
      </c>
      <c r="I18" s="3">
        <v>449774.91</v>
      </c>
      <c r="J18" s="3">
        <v>382332.89999999997</v>
      </c>
      <c r="K18" s="3">
        <v>348271.64999999997</v>
      </c>
      <c r="L18" s="3">
        <v>496970.56</v>
      </c>
      <c r="M18" s="3">
        <v>434649.03</v>
      </c>
      <c r="N18" s="3">
        <f>VLOOKUP($A18,'[1]By Local Government'!$B$5:$N$78,13,0)</f>
        <v>442175.93</v>
      </c>
      <c r="O18" s="3">
        <f t="shared" si="1"/>
        <v>4640080.8599999994</v>
      </c>
      <c r="R18" s="8"/>
      <c r="S18" s="10"/>
      <c r="T18" s="11"/>
      <c r="U18" s="11"/>
      <c r="V18" s="11"/>
      <c r="W18" s="11"/>
      <c r="X18" s="11"/>
      <c r="Y18" s="11"/>
      <c r="Z18" s="11"/>
      <c r="AA18" s="11"/>
    </row>
    <row r="19" spans="1:27" ht="15" x14ac:dyDescent="0.25">
      <c r="A19" s="12" t="s">
        <v>79</v>
      </c>
      <c r="B19" s="13" t="s">
        <v>56</v>
      </c>
      <c r="C19" s="3"/>
      <c r="D19" s="3"/>
      <c r="E19" s="3"/>
      <c r="F19" s="3"/>
      <c r="G19" s="3">
        <v>83</v>
      </c>
      <c r="H19" s="3"/>
      <c r="I19" s="3"/>
      <c r="J19" s="3"/>
      <c r="K19" s="3"/>
      <c r="L19" s="3"/>
      <c r="M19" s="3"/>
      <c r="N19" s="3"/>
      <c r="O19" s="3">
        <f t="shared" si="1"/>
        <v>83</v>
      </c>
      <c r="R19" s="8"/>
      <c r="S19" s="10"/>
      <c r="T19" s="11"/>
      <c r="U19" s="11"/>
      <c r="V19" s="11"/>
      <c r="W19" s="11"/>
      <c r="X19" s="11"/>
      <c r="Y19" s="11"/>
      <c r="Z19" s="11"/>
      <c r="AA19" s="11"/>
    </row>
    <row r="20" spans="1:27" ht="15" x14ac:dyDescent="0.25">
      <c r="A20" s="2" t="s">
        <v>57</v>
      </c>
      <c r="B20" t="s">
        <v>56</v>
      </c>
      <c r="C20" s="3">
        <v>44322</v>
      </c>
      <c r="D20" s="3">
        <v>54780</v>
      </c>
      <c r="E20" s="3">
        <v>69139</v>
      </c>
      <c r="F20" s="3">
        <v>66981</v>
      </c>
      <c r="G20" s="3">
        <v>56357</v>
      </c>
      <c r="H20" s="3">
        <v>77439</v>
      </c>
      <c r="I20" s="3">
        <v>72459</v>
      </c>
      <c r="J20" s="3">
        <v>74534</v>
      </c>
      <c r="K20" s="3">
        <v>111054</v>
      </c>
      <c r="L20" s="3">
        <v>80510</v>
      </c>
      <c r="M20" s="3">
        <v>80095</v>
      </c>
      <c r="N20" s="3">
        <f>VLOOKUP($A20,'[1]By Local Government'!$B$5:$N$78,13,0)</f>
        <v>74202</v>
      </c>
      <c r="O20" s="3">
        <f t="shared" si="1"/>
        <v>861872</v>
      </c>
      <c r="R20" s="8"/>
      <c r="S20" s="10"/>
      <c r="T20" s="11"/>
      <c r="U20" s="11"/>
      <c r="V20" s="11"/>
      <c r="W20" s="11"/>
      <c r="X20" s="11"/>
      <c r="Y20" s="11"/>
      <c r="Z20" s="11"/>
      <c r="AA20" s="11"/>
    </row>
    <row r="21" spans="1:27" ht="15" x14ac:dyDescent="0.25">
      <c r="A21" s="2" t="s">
        <v>8</v>
      </c>
      <c r="B21" t="s">
        <v>58</v>
      </c>
      <c r="C21" s="3">
        <v>190402</v>
      </c>
      <c r="D21" s="3">
        <v>230159</v>
      </c>
      <c r="E21" s="3">
        <v>146661</v>
      </c>
      <c r="F21" s="3">
        <v>160771</v>
      </c>
      <c r="G21" s="3">
        <v>74202</v>
      </c>
      <c r="H21" s="3">
        <v>127073</v>
      </c>
      <c r="I21" s="3">
        <v>194220</v>
      </c>
      <c r="J21" s="3">
        <v>191398</v>
      </c>
      <c r="K21" s="3">
        <v>199283</v>
      </c>
      <c r="L21" s="3">
        <v>216630</v>
      </c>
      <c r="M21" s="3">
        <v>241198</v>
      </c>
      <c r="N21" s="3">
        <f>VLOOKUP($A21,'[1]By Local Government'!$B$5:$N$78,13,0)</f>
        <v>182434</v>
      </c>
      <c r="O21" s="3">
        <f t="shared" si="1"/>
        <v>2154431</v>
      </c>
      <c r="R21" s="8"/>
      <c r="S21" s="10"/>
      <c r="T21" s="11"/>
      <c r="U21" s="11"/>
      <c r="V21" s="11"/>
      <c r="W21" s="11"/>
      <c r="X21" s="11"/>
      <c r="Y21" s="11"/>
      <c r="Z21" s="11"/>
      <c r="AA21" s="11"/>
    </row>
    <row r="22" spans="1:27" ht="15" x14ac:dyDescent="0.25">
      <c r="A22" s="2" t="s">
        <v>42</v>
      </c>
      <c r="B22" t="s">
        <v>58</v>
      </c>
      <c r="C22" s="3">
        <v>12699</v>
      </c>
      <c r="D22" s="3">
        <v>13861</v>
      </c>
      <c r="E22" s="3"/>
      <c r="F22" s="3">
        <v>20418</v>
      </c>
      <c r="G22" s="3">
        <v>17513</v>
      </c>
      <c r="H22" s="3">
        <v>6308</v>
      </c>
      <c r="I22" s="3">
        <v>24817</v>
      </c>
      <c r="J22" s="3">
        <v>8964</v>
      </c>
      <c r="K22" s="3">
        <v>30793</v>
      </c>
      <c r="L22" s="3">
        <v>12616</v>
      </c>
      <c r="M22" s="3">
        <v>27473</v>
      </c>
      <c r="N22" s="3">
        <f>VLOOKUP($A22,'[1]By Local Government'!$B$5:$N$78,13,0)</f>
        <v>30544</v>
      </c>
      <c r="O22" s="3">
        <f t="shared" si="1"/>
        <v>206006</v>
      </c>
      <c r="R22" s="8"/>
      <c r="S22" s="10"/>
      <c r="T22" s="11"/>
      <c r="U22" s="11"/>
      <c r="V22" s="11"/>
      <c r="W22" s="11"/>
      <c r="X22" s="11"/>
      <c r="Y22" s="11"/>
      <c r="Z22" s="11"/>
      <c r="AA22" s="11"/>
    </row>
    <row r="23" spans="1:27" ht="15" x14ac:dyDescent="0.25">
      <c r="A23" s="2" t="s">
        <v>33</v>
      </c>
      <c r="B23" t="s">
        <v>58</v>
      </c>
      <c r="C23" s="3">
        <v>13695</v>
      </c>
      <c r="D23" s="3">
        <v>19386</v>
      </c>
      <c r="E23" s="3">
        <v>12084</v>
      </c>
      <c r="F23" s="3">
        <v>15106</v>
      </c>
      <c r="G23" s="3">
        <v>18638</v>
      </c>
      <c r="H23" s="3">
        <v>14468</v>
      </c>
      <c r="I23" s="3">
        <v>30098</v>
      </c>
      <c r="J23" s="3">
        <v>24060</v>
      </c>
      <c r="K23" s="3">
        <v>25032</v>
      </c>
      <c r="L23" s="3">
        <v>52460</v>
      </c>
      <c r="M23" s="3">
        <v>63787</v>
      </c>
      <c r="N23" s="3">
        <f>VLOOKUP($A23,'[1]By Local Government'!$B$5:$N$78,13,0)</f>
        <v>56922</v>
      </c>
      <c r="O23" s="3">
        <f t="shared" si="1"/>
        <v>345736</v>
      </c>
      <c r="R23" s="8"/>
      <c r="S23" s="10"/>
      <c r="T23" s="11"/>
      <c r="U23" s="11"/>
      <c r="V23" s="11"/>
      <c r="W23" s="11"/>
      <c r="X23" s="11"/>
      <c r="Y23" s="11"/>
      <c r="Z23" s="11"/>
      <c r="AA23" s="11"/>
    </row>
    <row r="24" spans="1:27" ht="15" x14ac:dyDescent="0.25">
      <c r="A24" s="2" t="s">
        <v>30</v>
      </c>
      <c r="B24" t="s">
        <v>58</v>
      </c>
      <c r="C24" s="3">
        <v>83</v>
      </c>
      <c r="D24" s="3">
        <v>83</v>
      </c>
      <c r="E24" s="3">
        <v>83</v>
      </c>
      <c r="F24" s="3">
        <v>166</v>
      </c>
      <c r="G24" s="3">
        <v>249</v>
      </c>
      <c r="H24" s="3"/>
      <c r="I24" s="3"/>
      <c r="J24" s="3">
        <v>0</v>
      </c>
      <c r="K24" s="3">
        <v>83</v>
      </c>
      <c r="L24" s="3">
        <v>415</v>
      </c>
      <c r="M24" s="3">
        <v>0</v>
      </c>
      <c r="N24" s="3">
        <f>VLOOKUP($A24,'[1]By Local Government'!$B$5:$N$78,13,0)</f>
        <v>201.72</v>
      </c>
      <c r="O24" s="3">
        <f t="shared" si="1"/>
        <v>1363.72</v>
      </c>
      <c r="R24" s="8"/>
      <c r="S24" s="10"/>
      <c r="T24" s="11"/>
      <c r="U24" s="11"/>
      <c r="V24" s="11"/>
      <c r="W24" s="11"/>
      <c r="X24" s="11"/>
      <c r="Y24" s="11"/>
      <c r="Z24" s="11"/>
      <c r="AA24" s="11"/>
    </row>
    <row r="25" spans="1:27" ht="15" x14ac:dyDescent="0.25">
      <c r="A25" s="2" t="s">
        <v>70</v>
      </c>
      <c r="B25" t="s">
        <v>58</v>
      </c>
      <c r="C25" s="3"/>
      <c r="D25" s="3"/>
      <c r="E25" s="3"/>
      <c r="F25" s="3">
        <v>4814</v>
      </c>
      <c r="G25" s="3">
        <v>33132.76</v>
      </c>
      <c r="H25" s="3">
        <v>64076</v>
      </c>
      <c r="I25" s="3">
        <v>76822.28</v>
      </c>
      <c r="J25" s="3">
        <v>98949.66</v>
      </c>
      <c r="K25" s="3">
        <v>77910.740000000005</v>
      </c>
      <c r="L25" s="3">
        <v>91838.98</v>
      </c>
      <c r="M25" s="3">
        <v>91487</v>
      </c>
      <c r="N25" s="3">
        <f>VLOOKUP($A25,'[1]By Local Government'!$B$5:$N$78,13,0)</f>
        <v>111682.27</v>
      </c>
      <c r="O25" s="3">
        <f t="shared" si="1"/>
        <v>650713.68999999994</v>
      </c>
      <c r="R25" s="8"/>
      <c r="S25" s="10"/>
      <c r="T25" s="11"/>
      <c r="U25" s="11"/>
      <c r="V25" s="11"/>
      <c r="W25" s="11"/>
      <c r="X25" s="11"/>
      <c r="Y25" s="11"/>
      <c r="Z25" s="11"/>
      <c r="AA25" s="11"/>
    </row>
    <row r="26" spans="1:27" ht="15" x14ac:dyDescent="0.25">
      <c r="A26" s="2" t="s">
        <v>34</v>
      </c>
      <c r="B26" t="s">
        <v>58</v>
      </c>
      <c r="C26" s="3">
        <v>118607</v>
      </c>
      <c r="D26" s="3">
        <v>166498</v>
      </c>
      <c r="E26" s="3">
        <v>75364</v>
      </c>
      <c r="F26" s="3">
        <v>108315</v>
      </c>
      <c r="G26" s="3">
        <v>56025</v>
      </c>
      <c r="H26" s="3">
        <v>94952</v>
      </c>
      <c r="I26" s="3">
        <v>128733</v>
      </c>
      <c r="J26" s="3">
        <v>139938</v>
      </c>
      <c r="K26" s="3">
        <v>145167</v>
      </c>
      <c r="L26" s="3">
        <v>162016</v>
      </c>
      <c r="M26" s="3">
        <v>116615</v>
      </c>
      <c r="N26" s="3">
        <f>VLOOKUP($A26,'[1]By Local Government'!$B$5:$N$78,13,0)</f>
        <v>167577</v>
      </c>
      <c r="O26" s="3">
        <f t="shared" si="1"/>
        <v>1479807</v>
      </c>
      <c r="R26" s="8"/>
      <c r="S26" s="10"/>
      <c r="T26" s="11"/>
      <c r="U26" s="11"/>
      <c r="V26" s="11"/>
      <c r="W26" s="11"/>
      <c r="X26" s="11"/>
      <c r="Y26" s="11"/>
      <c r="Z26" s="11"/>
      <c r="AA26" s="11"/>
    </row>
    <row r="27" spans="1:27" ht="15" x14ac:dyDescent="0.25">
      <c r="A27" s="2" t="s">
        <v>9</v>
      </c>
      <c r="B27" t="s">
        <v>58</v>
      </c>
      <c r="C27" s="3">
        <v>18260</v>
      </c>
      <c r="D27" s="3">
        <v>18758</v>
      </c>
      <c r="E27" s="3">
        <v>7968</v>
      </c>
      <c r="F27" s="3">
        <v>20418</v>
      </c>
      <c r="G27" s="3">
        <v>21414</v>
      </c>
      <c r="H27" s="3">
        <v>16019</v>
      </c>
      <c r="I27" s="3">
        <v>22161</v>
      </c>
      <c r="J27" s="3">
        <v>17347</v>
      </c>
      <c r="K27" s="3">
        <v>8051</v>
      </c>
      <c r="L27" s="3">
        <v>249</v>
      </c>
      <c r="M27" s="3">
        <v>913</v>
      </c>
      <c r="N27" s="3">
        <f>VLOOKUP($A27,'[1]By Local Government'!$B$5:$N$78,13,0)</f>
        <v>664</v>
      </c>
      <c r="O27" s="3">
        <f t="shared" si="1"/>
        <v>152222</v>
      </c>
      <c r="R27" s="8"/>
      <c r="S27" s="10"/>
      <c r="T27" s="11"/>
      <c r="U27" s="11"/>
      <c r="V27" s="11"/>
      <c r="W27" s="11"/>
      <c r="X27" s="11"/>
      <c r="Y27" s="11"/>
      <c r="Z27" s="11"/>
      <c r="AA27" s="11"/>
    </row>
    <row r="28" spans="1:27" ht="15" x14ac:dyDescent="0.25">
      <c r="A28" s="2" t="s">
        <v>27</v>
      </c>
      <c r="B28" t="s">
        <v>58</v>
      </c>
      <c r="C28" s="3">
        <v>7387</v>
      </c>
      <c r="D28" s="3">
        <v>5312</v>
      </c>
      <c r="E28" s="3">
        <v>3735</v>
      </c>
      <c r="F28" s="3">
        <v>3403</v>
      </c>
      <c r="G28" s="3">
        <v>5805.8</v>
      </c>
      <c r="H28" s="3">
        <v>4809.8</v>
      </c>
      <c r="I28" s="3">
        <v>7474.2</v>
      </c>
      <c r="J28" s="3">
        <v>8549</v>
      </c>
      <c r="K28" s="3">
        <v>8549</v>
      </c>
      <c r="L28" s="3">
        <v>9379</v>
      </c>
      <c r="M28" s="3">
        <v>9462</v>
      </c>
      <c r="N28" s="3">
        <f>VLOOKUP($A28,'[1]By Local Government'!$B$5:$N$78,13,0)</f>
        <v>10541</v>
      </c>
      <c r="O28" s="3">
        <f t="shared" si="1"/>
        <v>84406.799999999988</v>
      </c>
      <c r="R28" s="8"/>
      <c r="S28" s="10"/>
      <c r="T28" s="11"/>
      <c r="U28" s="11"/>
      <c r="V28" s="11"/>
      <c r="W28" s="11"/>
      <c r="X28" s="11"/>
      <c r="Y28" s="11"/>
      <c r="Z28" s="11"/>
      <c r="AA28" s="11"/>
    </row>
    <row r="29" spans="1:27" ht="15" x14ac:dyDescent="0.25">
      <c r="A29" s="2" t="s">
        <v>37</v>
      </c>
      <c r="B29" t="s">
        <v>58</v>
      </c>
      <c r="C29" s="3">
        <v>24651</v>
      </c>
      <c r="D29" s="3">
        <v>41832</v>
      </c>
      <c r="E29" s="3">
        <v>17928</v>
      </c>
      <c r="F29" s="3">
        <v>4399</v>
      </c>
      <c r="G29" s="3">
        <v>35856</v>
      </c>
      <c r="H29" s="3">
        <v>26892</v>
      </c>
      <c r="I29" s="3">
        <v>28054</v>
      </c>
      <c r="J29" s="3">
        <v>32898.47</v>
      </c>
      <c r="K29" s="3">
        <v>23209.52</v>
      </c>
      <c r="L29" s="3">
        <v>41168</v>
      </c>
      <c r="M29" s="3">
        <v>35965.259999999995</v>
      </c>
      <c r="N29" s="3">
        <f>VLOOKUP($A29,'[1]By Local Government'!$B$5:$N$78,13,0)</f>
        <v>68916.259999999995</v>
      </c>
      <c r="O29" s="3">
        <f t="shared" si="1"/>
        <v>381769.51</v>
      </c>
      <c r="R29" s="8"/>
      <c r="S29" s="10"/>
      <c r="T29" s="11"/>
      <c r="U29" s="11"/>
      <c r="V29" s="11"/>
      <c r="W29" s="11"/>
      <c r="X29" s="11"/>
      <c r="Y29" s="11"/>
      <c r="Z29" s="11"/>
      <c r="AA29" s="11"/>
    </row>
    <row r="30" spans="1:27" ht="15" x14ac:dyDescent="0.25">
      <c r="A30" s="2" t="s">
        <v>22</v>
      </c>
      <c r="B30" t="s">
        <v>58</v>
      </c>
      <c r="C30" s="3">
        <v>770489</v>
      </c>
      <c r="D30" s="3">
        <v>779536</v>
      </c>
      <c r="E30" s="3">
        <v>846434</v>
      </c>
      <c r="F30" s="3">
        <v>702097</v>
      </c>
      <c r="G30" s="3">
        <v>740609</v>
      </c>
      <c r="H30" s="3">
        <v>688983</v>
      </c>
      <c r="I30" s="3">
        <v>761359</v>
      </c>
      <c r="J30" s="3">
        <v>865275</v>
      </c>
      <c r="K30" s="3">
        <v>779785</v>
      </c>
      <c r="L30" s="3">
        <v>728823</v>
      </c>
      <c r="M30" s="3">
        <v>419399</v>
      </c>
      <c r="N30" s="3">
        <f>VLOOKUP($A30,'[1]By Local Government'!$B$5:$N$78,13,0)</f>
        <v>36105</v>
      </c>
      <c r="O30" s="3">
        <f t="shared" si="1"/>
        <v>8118894</v>
      </c>
      <c r="R30" s="8"/>
      <c r="S30" s="10"/>
      <c r="T30" s="11"/>
      <c r="U30" s="11"/>
      <c r="V30" s="11"/>
      <c r="W30" s="11"/>
      <c r="X30" s="11"/>
      <c r="Y30" s="11"/>
      <c r="Z30" s="11"/>
      <c r="AA30" s="11"/>
    </row>
    <row r="31" spans="1:27" ht="15" x14ac:dyDescent="0.25">
      <c r="A31" s="2" t="s">
        <v>11</v>
      </c>
      <c r="B31" t="s">
        <v>58</v>
      </c>
      <c r="C31" s="3">
        <v>46978</v>
      </c>
      <c r="D31" s="3">
        <v>44156</v>
      </c>
      <c r="E31" s="3">
        <v>28635</v>
      </c>
      <c r="F31" s="3">
        <v>27805</v>
      </c>
      <c r="G31" s="3">
        <v>31042</v>
      </c>
      <c r="H31" s="3">
        <v>38289.5</v>
      </c>
      <c r="I31" s="3">
        <v>52871</v>
      </c>
      <c r="J31" s="3">
        <v>36437</v>
      </c>
      <c r="K31" s="3">
        <v>54919.18</v>
      </c>
      <c r="L31" s="3">
        <v>43408.54</v>
      </c>
      <c r="M31" s="3">
        <v>55112</v>
      </c>
      <c r="N31" s="3">
        <f>VLOOKUP($A31,'[1]By Local Government'!$B$5:$N$78,13,0)</f>
        <v>52705</v>
      </c>
      <c r="O31" s="3">
        <f t="shared" si="1"/>
        <v>512358.22</v>
      </c>
      <c r="R31" s="8"/>
      <c r="S31" s="10"/>
      <c r="T31" s="11"/>
      <c r="U31" s="11"/>
      <c r="V31" s="11"/>
      <c r="W31" s="11"/>
      <c r="X31" s="11"/>
      <c r="Y31" s="11"/>
      <c r="Z31" s="11"/>
      <c r="AA31" s="11"/>
    </row>
    <row r="32" spans="1:27" ht="15" x14ac:dyDescent="0.25">
      <c r="A32" s="2" t="s">
        <v>12</v>
      </c>
      <c r="B32" t="s">
        <v>58</v>
      </c>
      <c r="C32" s="3">
        <v>324364</v>
      </c>
      <c r="D32" s="3">
        <v>480819</v>
      </c>
      <c r="E32" s="3">
        <v>327767</v>
      </c>
      <c r="F32" s="3">
        <v>437742</v>
      </c>
      <c r="G32" s="3">
        <v>268007</v>
      </c>
      <c r="H32" s="3">
        <v>238210</v>
      </c>
      <c r="I32" s="3">
        <v>300377</v>
      </c>
      <c r="J32" s="3">
        <v>300045</v>
      </c>
      <c r="K32" s="3">
        <v>352003</v>
      </c>
      <c r="L32" s="3">
        <v>347936</v>
      </c>
      <c r="M32" s="3">
        <v>484471</v>
      </c>
      <c r="N32" s="3">
        <f>VLOOKUP($A32,'[1]By Local Government'!$B$5:$N$78,13,0)</f>
        <v>375326</v>
      </c>
      <c r="O32" s="3">
        <f t="shared" si="1"/>
        <v>4237067</v>
      </c>
      <c r="R32" s="8"/>
      <c r="S32" s="10"/>
      <c r="T32" s="11"/>
      <c r="U32" s="11"/>
      <c r="V32" s="11"/>
      <c r="W32" s="11"/>
      <c r="X32" s="11"/>
      <c r="Y32" s="11"/>
      <c r="Z32" s="11"/>
      <c r="AA32" s="11"/>
    </row>
    <row r="33" spans="1:27" ht="15" x14ac:dyDescent="0.25">
      <c r="A33" s="2" t="s">
        <v>36</v>
      </c>
      <c r="B33" t="s">
        <v>58</v>
      </c>
      <c r="C33" s="3">
        <v>69580</v>
      </c>
      <c r="D33" s="3">
        <v>81034</v>
      </c>
      <c r="E33" s="3">
        <v>54780</v>
      </c>
      <c r="F33" s="3">
        <v>53369</v>
      </c>
      <c r="G33" s="3">
        <v>48146</v>
      </c>
      <c r="H33" s="3">
        <v>59012</v>
      </c>
      <c r="I33" s="3">
        <v>84655</v>
      </c>
      <c r="J33" s="3">
        <v>62333</v>
      </c>
      <c r="K33" s="3">
        <v>47803</v>
      </c>
      <c r="L33" s="3">
        <v>94957</v>
      </c>
      <c r="M33" s="3">
        <v>62416</v>
      </c>
      <c r="N33" s="3">
        <f>VLOOKUP($A33,'[1]By Local Government'!$B$5:$N$78,13,0)</f>
        <v>83144</v>
      </c>
      <c r="O33" s="3">
        <f t="shared" si="1"/>
        <v>801229</v>
      </c>
      <c r="R33" s="8"/>
      <c r="S33" s="10"/>
      <c r="T33" s="11"/>
      <c r="U33" s="11"/>
      <c r="V33" s="11"/>
      <c r="W33" s="11"/>
      <c r="X33" s="11"/>
      <c r="Y33" s="11"/>
      <c r="Z33" s="11"/>
      <c r="AA33" s="11"/>
    </row>
    <row r="34" spans="1:27" ht="15" x14ac:dyDescent="0.25">
      <c r="A34" s="2" t="s">
        <v>45</v>
      </c>
      <c r="B34" t="s">
        <v>58</v>
      </c>
      <c r="C34" s="3">
        <v>163919.74</v>
      </c>
      <c r="D34" s="3"/>
      <c r="E34" s="3">
        <v>120023.25000000001</v>
      </c>
      <c r="F34" s="3">
        <v>53596.99</v>
      </c>
      <c r="G34" s="3">
        <v>107978.26000000002</v>
      </c>
      <c r="H34" s="3">
        <v>40845.980000000003</v>
      </c>
      <c r="I34" s="3">
        <v>33462.129999999997</v>
      </c>
      <c r="J34" s="3">
        <v>76461.38</v>
      </c>
      <c r="K34" s="3">
        <v>89822.289999999979</v>
      </c>
      <c r="L34" s="3">
        <v>75386.06</v>
      </c>
      <c r="M34" s="3">
        <v>76697.76999999999</v>
      </c>
      <c r="N34" s="3">
        <f>VLOOKUP($A34,'[1]By Local Government'!$B$5:$N$78,13,0)</f>
        <v>131926.91</v>
      </c>
      <c r="O34" s="3">
        <f t="shared" si="1"/>
        <v>970120.76000000013</v>
      </c>
      <c r="R34" s="8"/>
      <c r="S34" s="10"/>
      <c r="T34" s="11"/>
      <c r="U34" s="11"/>
      <c r="V34" s="11"/>
      <c r="W34" s="11"/>
      <c r="X34" s="11"/>
      <c r="Y34" s="11"/>
      <c r="Z34" s="11"/>
      <c r="AA34" s="11"/>
    </row>
    <row r="35" spans="1:27" ht="15" x14ac:dyDescent="0.25">
      <c r="A35" s="2" t="s">
        <v>59</v>
      </c>
      <c r="B35" t="s">
        <v>58</v>
      </c>
      <c r="C35" s="3">
        <v>24734</v>
      </c>
      <c r="D35" s="3">
        <v>47393</v>
      </c>
      <c r="E35" s="3">
        <v>45484</v>
      </c>
      <c r="F35" s="3">
        <v>43160</v>
      </c>
      <c r="G35" s="3">
        <v>52954</v>
      </c>
      <c r="H35" s="3">
        <v>38263</v>
      </c>
      <c r="I35" s="3">
        <v>91383</v>
      </c>
      <c r="J35" s="3">
        <v>69222</v>
      </c>
      <c r="K35" s="3">
        <v>58432</v>
      </c>
      <c r="L35" s="3">
        <v>59345</v>
      </c>
      <c r="M35" s="3">
        <v>95367</v>
      </c>
      <c r="N35" s="3">
        <f>VLOOKUP($A35,'[1]By Local Government'!$B$5:$N$78,13,0)</f>
        <v>76775</v>
      </c>
      <c r="O35" s="3">
        <f t="shared" si="1"/>
        <v>702512</v>
      </c>
      <c r="R35" s="8"/>
      <c r="S35" s="10"/>
      <c r="T35" s="11"/>
      <c r="U35" s="11"/>
      <c r="V35" s="11"/>
      <c r="W35" s="11"/>
      <c r="X35" s="11"/>
      <c r="Y35" s="11"/>
      <c r="Z35" s="11"/>
      <c r="AA35" s="11"/>
    </row>
    <row r="36" spans="1:27" ht="15" x14ac:dyDescent="0.25">
      <c r="A36" s="2" t="s">
        <v>23</v>
      </c>
      <c r="B36" t="s">
        <v>58</v>
      </c>
      <c r="C36" s="3">
        <v>295397</v>
      </c>
      <c r="D36" s="3">
        <v>42828</v>
      </c>
      <c r="E36" s="3">
        <v>62084</v>
      </c>
      <c r="F36" s="3"/>
      <c r="G36" s="3">
        <v>0</v>
      </c>
      <c r="H36" s="3"/>
      <c r="I36" s="3">
        <v>76068.399999999994</v>
      </c>
      <c r="J36" s="3">
        <v>0</v>
      </c>
      <c r="K36" s="3">
        <v>0</v>
      </c>
      <c r="L36" s="3">
        <v>0</v>
      </c>
      <c r="M36" s="3">
        <v>0</v>
      </c>
      <c r="N36" s="3">
        <f>VLOOKUP($A36,'[1]By Local Government'!$B$5:$N$78,13,0)</f>
        <v>0</v>
      </c>
      <c r="O36" s="3">
        <f t="shared" si="1"/>
        <v>476377.4</v>
      </c>
      <c r="R36" s="8"/>
      <c r="S36" s="10"/>
      <c r="T36" s="11"/>
      <c r="U36" s="11"/>
      <c r="V36" s="11"/>
      <c r="W36" s="11"/>
      <c r="X36" s="11"/>
      <c r="Y36" s="11"/>
      <c r="Z36" s="11"/>
      <c r="AA36" s="11"/>
    </row>
    <row r="37" spans="1:27" ht="15" x14ac:dyDescent="0.25">
      <c r="A37" s="2" t="s">
        <v>72</v>
      </c>
      <c r="B37" t="s">
        <v>58</v>
      </c>
      <c r="C37" s="3">
        <v>208190.27</v>
      </c>
      <c r="D37" s="3">
        <v>17557.64</v>
      </c>
      <c r="E37" s="3">
        <v>4233</v>
      </c>
      <c r="F37" s="3">
        <v>18426</v>
      </c>
      <c r="G37" s="3">
        <v>518644.80999999988</v>
      </c>
      <c r="H37" s="3">
        <v>229743.99000000005</v>
      </c>
      <c r="I37" s="3">
        <v>314984.48</v>
      </c>
      <c r="J37" s="3">
        <v>47061</v>
      </c>
      <c r="K37" s="3">
        <v>286579.03999999998</v>
      </c>
      <c r="L37" s="3">
        <v>149958.94000000003</v>
      </c>
      <c r="M37" s="3">
        <v>218427.11000000002</v>
      </c>
      <c r="N37" s="3">
        <f>VLOOKUP($A37,'[1]By Local Government'!$B$5:$N$78,13,0)</f>
        <v>171806.85</v>
      </c>
      <c r="O37" s="3">
        <f t="shared" si="1"/>
        <v>2185613.13</v>
      </c>
      <c r="R37" s="8"/>
      <c r="S37" s="10"/>
      <c r="T37" s="11"/>
      <c r="U37" s="11"/>
      <c r="V37" s="11"/>
      <c r="W37" s="11"/>
      <c r="X37" s="11"/>
      <c r="Y37" s="11"/>
      <c r="Z37" s="11"/>
      <c r="AA37" s="11"/>
    </row>
    <row r="38" spans="1:27" ht="15" x14ac:dyDescent="0.25">
      <c r="A38" s="2" t="s">
        <v>17</v>
      </c>
      <c r="B38" t="s">
        <v>58</v>
      </c>
      <c r="C38" s="3">
        <v>38263</v>
      </c>
      <c r="D38" s="3">
        <v>133630</v>
      </c>
      <c r="E38" s="3">
        <v>42081</v>
      </c>
      <c r="F38" s="3">
        <v>93873</v>
      </c>
      <c r="G38" s="3">
        <v>0</v>
      </c>
      <c r="H38" s="3">
        <v>62333</v>
      </c>
      <c r="I38" s="3">
        <v>95699</v>
      </c>
      <c r="J38" s="3">
        <v>132468</v>
      </c>
      <c r="K38" s="3">
        <v>41085</v>
      </c>
      <c r="L38" s="3">
        <v>40338</v>
      </c>
      <c r="M38" s="3">
        <v>60507</v>
      </c>
      <c r="N38" s="3">
        <f>VLOOKUP($A38,'[1]By Local Government'!$B$5:$N$78,13,0)</f>
        <v>30793</v>
      </c>
      <c r="O38" s="3">
        <f t="shared" si="1"/>
        <v>771070</v>
      </c>
      <c r="R38" s="8"/>
      <c r="S38" s="10"/>
      <c r="T38" s="11"/>
      <c r="U38" s="11"/>
      <c r="V38" s="11"/>
      <c r="W38" s="11"/>
      <c r="X38" s="11"/>
      <c r="Y38" s="11"/>
      <c r="Z38" s="11"/>
      <c r="AA38" s="11"/>
    </row>
    <row r="39" spans="1:27" ht="15" x14ac:dyDescent="0.25">
      <c r="A39" s="2" t="s">
        <v>73</v>
      </c>
      <c r="B39" t="s">
        <v>58</v>
      </c>
      <c r="C39" s="3">
        <v>31208</v>
      </c>
      <c r="D39" s="3">
        <v>29299</v>
      </c>
      <c r="E39" s="3">
        <v>18758</v>
      </c>
      <c r="F39" s="3">
        <v>24070</v>
      </c>
      <c r="G39" s="3">
        <v>36603</v>
      </c>
      <c r="H39" s="3">
        <v>28303</v>
      </c>
      <c r="I39" s="3">
        <v>29050</v>
      </c>
      <c r="J39" s="3">
        <v>23821</v>
      </c>
      <c r="K39" s="3">
        <v>25979</v>
      </c>
      <c r="L39" s="3">
        <v>26809</v>
      </c>
      <c r="M39" s="3">
        <v>30295</v>
      </c>
      <c r="N39" s="3">
        <f>VLOOKUP($A39,'[1]By Local Government'!$B$5:$N$78,13,0)</f>
        <v>23074</v>
      </c>
      <c r="O39" s="3">
        <f t="shared" si="1"/>
        <v>327269</v>
      </c>
      <c r="R39" s="8"/>
      <c r="S39" s="10"/>
      <c r="T39" s="11"/>
      <c r="U39" s="11"/>
      <c r="V39" s="11"/>
      <c r="W39" s="11"/>
      <c r="X39" s="11"/>
      <c r="Y39" s="11"/>
      <c r="Z39" s="11"/>
      <c r="AA39" s="11"/>
    </row>
    <row r="40" spans="1:27" ht="15" x14ac:dyDescent="0.25">
      <c r="A40" s="2" t="s">
        <v>7</v>
      </c>
      <c r="B40" t="s">
        <v>60</v>
      </c>
      <c r="C40" s="3">
        <v>110390</v>
      </c>
      <c r="D40" s="3"/>
      <c r="E40" s="3">
        <v>247257</v>
      </c>
      <c r="F40" s="3"/>
      <c r="G40" s="3">
        <v>173885</v>
      </c>
      <c r="H40" s="3"/>
      <c r="I40" s="3">
        <v>368188</v>
      </c>
      <c r="J40" s="3">
        <v>0</v>
      </c>
      <c r="K40" s="3">
        <v>410352</v>
      </c>
      <c r="L40" s="3">
        <v>0</v>
      </c>
      <c r="M40" s="3">
        <v>0</v>
      </c>
      <c r="N40" s="3">
        <f>VLOOKUP($A40,'[1]By Local Government'!$B$5:$N$78,13,0)</f>
        <v>572119</v>
      </c>
      <c r="O40" s="3">
        <f t="shared" si="1"/>
        <v>1882191</v>
      </c>
      <c r="R40" s="8"/>
      <c r="S40" s="10"/>
      <c r="T40" s="11"/>
      <c r="U40" s="11"/>
      <c r="V40" s="11"/>
      <c r="W40" s="11"/>
      <c r="X40" s="11"/>
      <c r="Y40" s="11"/>
      <c r="Z40" s="11"/>
      <c r="AA40" s="11"/>
    </row>
    <row r="41" spans="1:27" ht="15" x14ac:dyDescent="0.25">
      <c r="A41" s="2" t="s">
        <v>38</v>
      </c>
      <c r="B41" t="s">
        <v>60</v>
      </c>
      <c r="C41" s="3">
        <v>9628</v>
      </c>
      <c r="D41" s="3">
        <v>15355</v>
      </c>
      <c r="E41" s="3">
        <v>7055</v>
      </c>
      <c r="F41" s="3">
        <v>7636</v>
      </c>
      <c r="G41" s="3">
        <v>5146</v>
      </c>
      <c r="H41" s="3">
        <v>3652</v>
      </c>
      <c r="I41" s="3">
        <v>8300</v>
      </c>
      <c r="J41" s="3">
        <v>5312</v>
      </c>
      <c r="K41" s="3">
        <v>12118</v>
      </c>
      <c r="L41" s="3">
        <v>8881</v>
      </c>
      <c r="M41" s="3">
        <v>18260</v>
      </c>
      <c r="N41" s="3">
        <f>VLOOKUP($A41,'[1]By Local Government'!$B$5:$N$78,13,0)</f>
        <v>33200</v>
      </c>
      <c r="O41" s="3">
        <f t="shared" si="1"/>
        <v>134543</v>
      </c>
      <c r="R41" s="8"/>
      <c r="S41" s="10"/>
      <c r="T41" s="11"/>
      <c r="U41" s="11"/>
      <c r="V41" s="11"/>
      <c r="W41" s="11"/>
      <c r="X41" s="11"/>
      <c r="Y41" s="11"/>
      <c r="Z41" s="11"/>
      <c r="AA41" s="11"/>
    </row>
    <row r="42" spans="1:27" ht="15" x14ac:dyDescent="0.25">
      <c r="A42" s="2" t="s">
        <v>19</v>
      </c>
      <c r="B42" t="s">
        <v>60</v>
      </c>
      <c r="C42" s="3">
        <v>24651</v>
      </c>
      <c r="D42" s="3">
        <v>44405</v>
      </c>
      <c r="E42" s="3">
        <v>31789</v>
      </c>
      <c r="F42" s="3">
        <v>38429</v>
      </c>
      <c r="G42" s="3">
        <v>33283</v>
      </c>
      <c r="H42" s="3">
        <v>47144</v>
      </c>
      <c r="I42" s="3">
        <v>47808</v>
      </c>
      <c r="J42" s="3">
        <v>31042</v>
      </c>
      <c r="K42" s="3">
        <v>44737</v>
      </c>
      <c r="L42" s="3">
        <v>37516</v>
      </c>
      <c r="M42" s="3">
        <v>31291</v>
      </c>
      <c r="N42" s="3">
        <f>VLOOKUP($A42,'[1]By Local Government'!$B$5:$N$78,13,0)</f>
        <v>28469</v>
      </c>
      <c r="O42" s="3">
        <f t="shared" si="1"/>
        <v>440564</v>
      </c>
      <c r="R42" s="8"/>
      <c r="S42" s="10"/>
      <c r="T42" s="11"/>
      <c r="U42" s="11"/>
      <c r="V42" s="11"/>
      <c r="W42" s="11"/>
      <c r="X42" s="11"/>
      <c r="Y42" s="11"/>
      <c r="Z42" s="11"/>
      <c r="AA42" s="11"/>
    </row>
    <row r="43" spans="1:27" ht="15" x14ac:dyDescent="0.25">
      <c r="A43" s="2" t="s">
        <v>13</v>
      </c>
      <c r="B43" t="s">
        <v>60</v>
      </c>
      <c r="C43" s="3">
        <v>36022</v>
      </c>
      <c r="D43" s="3">
        <v>39591</v>
      </c>
      <c r="E43" s="3">
        <v>35441</v>
      </c>
      <c r="F43" s="3">
        <v>38595</v>
      </c>
      <c r="G43" s="3">
        <v>27390</v>
      </c>
      <c r="H43" s="3">
        <v>20833</v>
      </c>
      <c r="I43" s="3">
        <v>28552</v>
      </c>
      <c r="J43" s="3">
        <v>20667</v>
      </c>
      <c r="K43" s="3">
        <v>25896</v>
      </c>
      <c r="L43" s="3">
        <v>38761</v>
      </c>
      <c r="M43" s="3">
        <v>49053</v>
      </c>
      <c r="N43" s="3">
        <f>VLOOKUP($A43,'[1]By Local Government'!$B$5:$N$78,13,0)</f>
        <v>76526</v>
      </c>
      <c r="O43" s="3">
        <f t="shared" si="1"/>
        <v>437327</v>
      </c>
      <c r="R43" s="8"/>
      <c r="S43" s="10"/>
      <c r="T43" s="11"/>
      <c r="U43" s="11"/>
      <c r="V43" s="11"/>
      <c r="W43" s="11"/>
      <c r="X43" s="11"/>
      <c r="Y43" s="11"/>
      <c r="Z43" s="11"/>
      <c r="AA43" s="11"/>
    </row>
    <row r="44" spans="1:27" ht="15" x14ac:dyDescent="0.25">
      <c r="A44" s="2" t="s">
        <v>24</v>
      </c>
      <c r="B44" t="s">
        <v>60</v>
      </c>
      <c r="C44" s="3">
        <v>288923</v>
      </c>
      <c r="D44" s="3">
        <v>360967</v>
      </c>
      <c r="E44" s="3">
        <v>259209</v>
      </c>
      <c r="F44" s="3">
        <v>391594</v>
      </c>
      <c r="G44" s="3">
        <v>289836</v>
      </c>
      <c r="H44" s="3">
        <v>292326</v>
      </c>
      <c r="I44" s="3">
        <v>374662</v>
      </c>
      <c r="J44" s="3">
        <v>291247</v>
      </c>
      <c r="K44" s="3">
        <v>292326</v>
      </c>
      <c r="L44" s="3">
        <v>291496</v>
      </c>
      <c r="M44" s="3">
        <v>371508</v>
      </c>
      <c r="N44" s="3">
        <f>VLOOKUP($A44,'[1]By Local Government'!$B$5:$N$78,13,0)</f>
        <v>312827</v>
      </c>
      <c r="O44" s="3">
        <f t="shared" si="1"/>
        <v>3816921</v>
      </c>
      <c r="R44" s="8"/>
      <c r="S44" s="10"/>
      <c r="T44" s="11"/>
      <c r="U44" s="11"/>
      <c r="V44" s="11"/>
      <c r="W44" s="11"/>
      <c r="X44" s="11"/>
      <c r="Y44" s="11"/>
      <c r="Z44" s="11"/>
      <c r="AA44" s="11"/>
    </row>
    <row r="45" spans="1:27" ht="15" x14ac:dyDescent="0.25">
      <c r="A45" s="2" t="s">
        <v>14</v>
      </c>
      <c r="B45" t="s">
        <v>60</v>
      </c>
      <c r="C45" s="3"/>
      <c r="D45" s="3">
        <v>2925335</v>
      </c>
      <c r="E45" s="3">
        <v>170814</v>
      </c>
      <c r="F45" s="3">
        <v>342375</v>
      </c>
      <c r="G45" s="3">
        <v>201690</v>
      </c>
      <c r="H45" s="3">
        <v>434671</v>
      </c>
      <c r="I45" s="3">
        <v>412427</v>
      </c>
      <c r="J45" s="3">
        <v>289753</v>
      </c>
      <c r="K45" s="3">
        <v>363872</v>
      </c>
      <c r="L45" s="3">
        <v>198785</v>
      </c>
      <c r="M45" s="3">
        <v>383792</v>
      </c>
      <c r="N45" s="3">
        <f>VLOOKUP($A45,'[1]By Local Government'!$B$5:$N$78,13,0)</f>
        <v>392009</v>
      </c>
      <c r="O45" s="3">
        <f t="shared" si="1"/>
        <v>6115523</v>
      </c>
      <c r="R45" s="8"/>
      <c r="S45" s="10"/>
      <c r="T45" s="11"/>
      <c r="U45" s="11"/>
      <c r="V45" s="11"/>
      <c r="W45" s="11"/>
      <c r="X45" s="11"/>
      <c r="Y45" s="11"/>
      <c r="Z45" s="11"/>
      <c r="AA45" s="11"/>
    </row>
    <row r="46" spans="1:27" ht="15" x14ac:dyDescent="0.25">
      <c r="A46" s="2" t="s">
        <v>25</v>
      </c>
      <c r="B46" t="s">
        <v>60</v>
      </c>
      <c r="C46" s="3">
        <v>101343</v>
      </c>
      <c r="D46" s="3">
        <v>76277</v>
      </c>
      <c r="E46" s="3">
        <v>110224</v>
      </c>
      <c r="F46" s="3">
        <v>119686</v>
      </c>
      <c r="G46" s="3">
        <v>104165</v>
      </c>
      <c r="H46" s="3">
        <v>119603</v>
      </c>
      <c r="I46" s="3">
        <v>77273</v>
      </c>
      <c r="J46" s="3">
        <v>170980</v>
      </c>
      <c r="K46" s="3">
        <v>76360</v>
      </c>
      <c r="L46" s="3">
        <v>90055</v>
      </c>
      <c r="M46" s="3">
        <v>86154</v>
      </c>
      <c r="N46" s="3">
        <f>VLOOKUP($A46,'[1]By Local Government'!$B$5:$N$78,13,0)</f>
        <v>99019</v>
      </c>
      <c r="O46" s="3">
        <f t="shared" si="1"/>
        <v>1231139</v>
      </c>
      <c r="R46" s="8"/>
      <c r="S46" s="10"/>
      <c r="T46" s="11"/>
      <c r="U46" s="11"/>
      <c r="V46" s="11"/>
      <c r="W46" s="11"/>
      <c r="X46" s="11"/>
      <c r="Y46" s="11"/>
      <c r="Z46" s="11"/>
      <c r="AA46" s="11"/>
    </row>
    <row r="47" spans="1:27" ht="15" x14ac:dyDescent="0.25">
      <c r="A47" s="2" t="s">
        <v>40</v>
      </c>
      <c r="B47" t="s">
        <v>61</v>
      </c>
      <c r="C47" s="3">
        <v>42662</v>
      </c>
      <c r="D47" s="3">
        <v>66400</v>
      </c>
      <c r="E47" s="3">
        <v>76028</v>
      </c>
      <c r="F47" s="3">
        <v>86652</v>
      </c>
      <c r="G47" s="3">
        <v>92047</v>
      </c>
      <c r="H47" s="3">
        <v>84079</v>
      </c>
      <c r="I47" s="3">
        <v>86486</v>
      </c>
      <c r="J47" s="3">
        <v>85573</v>
      </c>
      <c r="K47" s="3">
        <v>121761</v>
      </c>
      <c r="L47" s="3">
        <v>88395</v>
      </c>
      <c r="M47" s="3">
        <v>123670</v>
      </c>
      <c r="N47" s="3">
        <f>VLOOKUP($A47,'[1]By Local Government'!$B$5:$N$78,13,0)</f>
        <v>99185</v>
      </c>
      <c r="O47" s="3">
        <f t="shared" si="1"/>
        <v>1052938</v>
      </c>
      <c r="R47" s="8"/>
      <c r="S47" s="10"/>
      <c r="T47" s="11"/>
      <c r="U47" s="11"/>
      <c r="V47" s="11"/>
      <c r="W47" s="11"/>
      <c r="X47" s="11"/>
      <c r="Y47" s="11"/>
      <c r="Z47" s="11"/>
      <c r="AA47" s="11"/>
    </row>
    <row r="48" spans="1:27" ht="15" x14ac:dyDescent="0.25">
      <c r="A48" s="2" t="s">
        <v>47</v>
      </c>
      <c r="B48" t="s">
        <v>61</v>
      </c>
      <c r="C48" s="3">
        <v>39010</v>
      </c>
      <c r="D48" s="3">
        <v>46563</v>
      </c>
      <c r="E48" s="3">
        <v>33296.129999999997</v>
      </c>
      <c r="F48" s="3">
        <v>43295.54</v>
      </c>
      <c r="G48" s="3">
        <v>36105</v>
      </c>
      <c r="H48" s="3">
        <v>42803.839999999997</v>
      </c>
      <c r="I48" s="3">
        <v>62673.93</v>
      </c>
      <c r="J48" s="3">
        <v>67728</v>
      </c>
      <c r="K48" s="3">
        <v>59345</v>
      </c>
      <c r="L48" s="3">
        <v>81287.47</v>
      </c>
      <c r="M48" s="3">
        <v>66727.78</v>
      </c>
      <c r="N48" s="3">
        <f>VLOOKUP($A48,'[1]By Local Government'!$B$5:$N$78,13,0)</f>
        <v>71961</v>
      </c>
      <c r="O48" s="3">
        <f t="shared" si="1"/>
        <v>650796.69000000006</v>
      </c>
      <c r="R48" s="8"/>
      <c r="S48" s="10"/>
      <c r="T48" s="11"/>
      <c r="U48" s="11"/>
      <c r="V48" s="11"/>
      <c r="W48" s="11"/>
      <c r="X48" s="11"/>
      <c r="Y48" s="11"/>
      <c r="Z48" s="11"/>
      <c r="AA48" s="11"/>
    </row>
    <row r="49" spans="1:27" ht="15" x14ac:dyDescent="0.25">
      <c r="A49" s="2" t="s">
        <v>28</v>
      </c>
      <c r="B49" t="s">
        <v>62</v>
      </c>
      <c r="C49" s="3">
        <v>2490</v>
      </c>
      <c r="D49" s="3">
        <v>166</v>
      </c>
      <c r="E49" s="3">
        <v>1079</v>
      </c>
      <c r="F49" s="3">
        <v>332</v>
      </c>
      <c r="G49" s="3">
        <v>17679</v>
      </c>
      <c r="H49" s="3">
        <v>30461</v>
      </c>
      <c r="I49" s="3">
        <v>98521</v>
      </c>
      <c r="J49" s="3">
        <v>154795</v>
      </c>
      <c r="K49" s="3">
        <v>275637.73</v>
      </c>
      <c r="L49" s="3">
        <v>32453</v>
      </c>
      <c r="M49" s="3">
        <v>137063.47</v>
      </c>
      <c r="N49" s="3">
        <f>VLOOKUP($A49,'[1]By Local Government'!$B$5:$N$78,13,0)</f>
        <v>137413.33999999997</v>
      </c>
      <c r="O49" s="3">
        <f t="shared" si="1"/>
        <v>888090.53999999992</v>
      </c>
      <c r="R49" s="8"/>
      <c r="S49" s="10"/>
      <c r="T49" s="11"/>
      <c r="U49" s="11"/>
      <c r="V49" s="11"/>
      <c r="W49" s="11"/>
      <c r="X49" s="11"/>
      <c r="Y49" s="11"/>
      <c r="Z49" s="11"/>
      <c r="AA49" s="11"/>
    </row>
    <row r="50" spans="1:27" ht="15" x14ac:dyDescent="0.25">
      <c r="A50" s="2" t="s">
        <v>71</v>
      </c>
      <c r="B50" t="s">
        <v>62</v>
      </c>
      <c r="C50" s="3">
        <v>5810</v>
      </c>
      <c r="D50" s="3"/>
      <c r="E50" s="3"/>
      <c r="F50" s="3">
        <v>581</v>
      </c>
      <c r="G50" s="3"/>
      <c r="H50" s="3"/>
      <c r="I50" s="3"/>
      <c r="J50" s="3">
        <v>0</v>
      </c>
      <c r="K50" s="3">
        <v>0</v>
      </c>
      <c r="L50" s="3">
        <v>0</v>
      </c>
      <c r="M50" s="3">
        <v>0</v>
      </c>
      <c r="N50" s="3">
        <f>VLOOKUP($A50,'[1]By Local Government'!$B$5:$N$78,13,0)</f>
        <v>0</v>
      </c>
      <c r="O50" s="3">
        <f t="shared" si="1"/>
        <v>6391</v>
      </c>
      <c r="R50" s="8"/>
      <c r="S50" s="10"/>
      <c r="T50" s="11"/>
      <c r="U50" s="11"/>
      <c r="V50" s="11"/>
      <c r="W50" s="11"/>
      <c r="X50" s="11"/>
      <c r="Y50" s="11"/>
      <c r="Z50" s="11"/>
      <c r="AA50" s="11"/>
    </row>
    <row r="51" spans="1:27" ht="15" x14ac:dyDescent="0.25">
      <c r="A51" s="2" t="s">
        <v>74</v>
      </c>
      <c r="B51" t="s">
        <v>63</v>
      </c>
      <c r="C51" s="3">
        <v>52788</v>
      </c>
      <c r="D51" s="3">
        <v>65996.55</v>
      </c>
      <c r="E51" s="3">
        <v>68646.25</v>
      </c>
      <c r="F51" s="3">
        <v>67160.31</v>
      </c>
      <c r="G51" s="3">
        <v>58349</v>
      </c>
      <c r="H51" s="3">
        <v>79639.010000000009</v>
      </c>
      <c r="I51" s="3">
        <v>71337.98</v>
      </c>
      <c r="J51" s="3">
        <v>72043.12000000001</v>
      </c>
      <c r="K51" s="3">
        <v>73247.5</v>
      </c>
      <c r="L51" s="3">
        <v>93541</v>
      </c>
      <c r="M51" s="3">
        <v>35607</v>
      </c>
      <c r="N51" s="3">
        <f>VLOOKUP($A51,'[1]By Local Government'!$B$5:$N$78,13,0)</f>
        <v>138138.25</v>
      </c>
      <c r="O51" s="3">
        <f t="shared" si="1"/>
        <v>876493.97</v>
      </c>
      <c r="R51" s="8"/>
      <c r="S51" s="10"/>
      <c r="T51" s="11"/>
      <c r="U51" s="11"/>
      <c r="V51" s="11"/>
      <c r="W51" s="11"/>
      <c r="X51" s="11"/>
      <c r="Y51" s="11"/>
      <c r="Z51" s="11"/>
      <c r="AA51" s="11"/>
    </row>
    <row r="52" spans="1:27" ht="15" x14ac:dyDescent="0.25">
      <c r="A52" s="2" t="s">
        <v>16</v>
      </c>
      <c r="B52" t="s">
        <v>63</v>
      </c>
      <c r="C52" s="3">
        <v>63246</v>
      </c>
      <c r="D52" s="3">
        <v>87814</v>
      </c>
      <c r="E52" s="3"/>
      <c r="F52" s="3">
        <v>45816</v>
      </c>
      <c r="G52" s="3">
        <v>31706</v>
      </c>
      <c r="H52" s="3">
        <v>0</v>
      </c>
      <c r="I52" s="3">
        <v>50298</v>
      </c>
      <c r="J52" s="3">
        <v>46148</v>
      </c>
      <c r="K52" s="3">
        <v>59843</v>
      </c>
      <c r="L52" s="3">
        <v>27722</v>
      </c>
      <c r="M52" s="3">
        <v>10541</v>
      </c>
      <c r="N52" s="3">
        <f>VLOOKUP($A52,'[1]By Local Government'!$B$5:$N$78,13,0)</f>
        <v>27473</v>
      </c>
      <c r="O52" s="3">
        <f t="shared" si="1"/>
        <v>450607</v>
      </c>
      <c r="R52" s="8"/>
      <c r="S52" s="10"/>
      <c r="T52" s="11"/>
      <c r="U52" s="11"/>
      <c r="V52" s="11"/>
      <c r="W52" s="11"/>
      <c r="X52" s="11"/>
      <c r="Y52" s="11"/>
      <c r="Z52" s="11"/>
      <c r="AA52" s="11"/>
    </row>
    <row r="53" spans="1:27" ht="15" x14ac:dyDescent="0.25">
      <c r="A53" s="2" t="s">
        <v>43</v>
      </c>
      <c r="B53" t="s">
        <v>64</v>
      </c>
      <c r="C53" s="3">
        <v>50381</v>
      </c>
      <c r="D53" s="3">
        <v>41085</v>
      </c>
      <c r="E53" s="3">
        <v>46314</v>
      </c>
      <c r="F53" s="3">
        <v>46314</v>
      </c>
      <c r="G53" s="3">
        <v>42247</v>
      </c>
      <c r="H53" s="3">
        <v>63827</v>
      </c>
      <c r="I53" s="3">
        <v>68973</v>
      </c>
      <c r="J53" s="3">
        <v>71463</v>
      </c>
      <c r="K53" s="3">
        <v>78020</v>
      </c>
      <c r="L53" s="3">
        <v>112797</v>
      </c>
      <c r="M53" s="3">
        <v>47476</v>
      </c>
      <c r="N53" s="3">
        <f>VLOOKUP($A53,'[1]By Local Government'!$B$5:$N$78,13,0)</f>
        <v>108481</v>
      </c>
      <c r="O53" s="3">
        <f t="shared" si="1"/>
        <v>777378</v>
      </c>
      <c r="R53" s="8"/>
      <c r="S53" s="10"/>
      <c r="T53" s="11"/>
      <c r="U53" s="11"/>
      <c r="V53" s="11"/>
      <c r="W53" s="11"/>
      <c r="X53" s="11"/>
      <c r="Y53" s="11"/>
      <c r="Z53" s="11"/>
      <c r="AA53" s="11"/>
    </row>
    <row r="54" spans="1:27" ht="15" x14ac:dyDescent="0.25">
      <c r="A54" s="2" t="s">
        <v>20</v>
      </c>
      <c r="B54" t="s">
        <v>65</v>
      </c>
      <c r="C54" s="3">
        <v>104165</v>
      </c>
      <c r="D54" s="3">
        <v>100181</v>
      </c>
      <c r="E54" s="3">
        <v>70550</v>
      </c>
      <c r="F54" s="3">
        <v>83913</v>
      </c>
      <c r="G54" s="3">
        <v>79597</v>
      </c>
      <c r="H54" s="3">
        <v>73372</v>
      </c>
      <c r="I54" s="3">
        <v>108232</v>
      </c>
      <c r="J54" s="3">
        <v>94122</v>
      </c>
      <c r="K54" s="3">
        <v>99600</v>
      </c>
      <c r="L54" s="3">
        <v>99185</v>
      </c>
      <c r="M54" s="3">
        <v>121429</v>
      </c>
      <c r="N54" s="3">
        <f>VLOOKUP($A54,'[1]By Local Government'!$B$5:$N$78,13,0)</f>
        <v>97442</v>
      </c>
      <c r="O54" s="3">
        <f t="shared" si="1"/>
        <v>1131788</v>
      </c>
      <c r="R54" s="8"/>
      <c r="S54" s="10"/>
      <c r="T54" s="11"/>
      <c r="U54" s="11"/>
      <c r="V54" s="11"/>
      <c r="W54" s="11"/>
      <c r="X54" s="11"/>
      <c r="Y54" s="11"/>
      <c r="Z54" s="11"/>
      <c r="AA54" s="11"/>
    </row>
    <row r="55" spans="1:27" ht="15" x14ac:dyDescent="0.25">
      <c r="A55" s="2" t="s">
        <v>10</v>
      </c>
      <c r="B55" t="s">
        <v>65</v>
      </c>
      <c r="C55" s="3">
        <v>94582.58</v>
      </c>
      <c r="D55" s="3">
        <v>131487.51999999999</v>
      </c>
      <c r="E55" s="3">
        <v>88364.23</v>
      </c>
      <c r="F55" s="3">
        <v>112782.90999999997</v>
      </c>
      <c r="G55" s="3">
        <v>87904.890000000029</v>
      </c>
      <c r="H55" s="3">
        <v>84233.709999999992</v>
      </c>
      <c r="I55" s="3">
        <v>119046.53</v>
      </c>
      <c r="J55" s="3">
        <v>124013.7</v>
      </c>
      <c r="K55" s="3">
        <v>123391.81</v>
      </c>
      <c r="L55" s="3">
        <v>122643.68000000001</v>
      </c>
      <c r="M55" s="3">
        <v>151413.81000000003</v>
      </c>
      <c r="N55" s="3">
        <f>VLOOKUP($A55,'[1]By Local Government'!$B$5:$N$78,13,0)</f>
        <v>120353.56999999998</v>
      </c>
      <c r="O55" s="3">
        <f t="shared" si="1"/>
        <v>1360218.94</v>
      </c>
      <c r="R55" s="8"/>
      <c r="S55" s="10"/>
      <c r="T55" s="11"/>
      <c r="U55" s="11"/>
      <c r="V55" s="11"/>
      <c r="W55" s="11"/>
      <c r="X55" s="11"/>
      <c r="Y55" s="11"/>
      <c r="Z55" s="11"/>
      <c r="AA55" s="11"/>
    </row>
    <row r="56" spans="1:27" ht="15" x14ac:dyDescent="0.25">
      <c r="A56" s="2" t="s">
        <v>44</v>
      </c>
      <c r="B56" t="s">
        <v>66</v>
      </c>
      <c r="C56" s="3">
        <v>35275</v>
      </c>
      <c r="D56" s="3">
        <v>31042</v>
      </c>
      <c r="E56" s="3">
        <v>37599</v>
      </c>
      <c r="F56" s="3">
        <v>36852</v>
      </c>
      <c r="G56" s="3">
        <v>34346.199999999997</v>
      </c>
      <c r="H56" s="3">
        <v>33879.75</v>
      </c>
      <c r="I56" s="3">
        <v>32121</v>
      </c>
      <c r="J56" s="3">
        <v>1909</v>
      </c>
      <c r="K56" s="3">
        <v>7221</v>
      </c>
      <c r="L56" s="3">
        <v>332</v>
      </c>
      <c r="M56" s="3">
        <v>0</v>
      </c>
      <c r="N56" s="3">
        <f>VLOOKUP($A56,'[1]By Local Government'!$B$5:$N$78,13,0)</f>
        <v>0</v>
      </c>
      <c r="O56" s="3">
        <f t="shared" si="1"/>
        <v>250576.95</v>
      </c>
      <c r="R56" s="8"/>
      <c r="S56" s="10"/>
      <c r="T56" s="11"/>
      <c r="U56" s="11"/>
      <c r="V56" s="11"/>
      <c r="W56" s="11"/>
      <c r="X56" s="11"/>
      <c r="Y56" s="11"/>
      <c r="Z56" s="11"/>
      <c r="AA56" s="11"/>
    </row>
    <row r="57" spans="1:27" ht="15" x14ac:dyDescent="0.25">
      <c r="A57" s="2" t="s">
        <v>26</v>
      </c>
      <c r="B57" t="s">
        <v>67</v>
      </c>
      <c r="C57" s="3">
        <v>39591</v>
      </c>
      <c r="D57" s="3">
        <v>62665</v>
      </c>
      <c r="E57" s="3">
        <v>42662</v>
      </c>
      <c r="F57" s="3">
        <v>66068</v>
      </c>
      <c r="G57" s="3">
        <v>41998</v>
      </c>
      <c r="H57" s="3">
        <v>37682</v>
      </c>
      <c r="I57" s="3">
        <v>42745</v>
      </c>
      <c r="J57" s="3">
        <v>34611</v>
      </c>
      <c r="K57" s="3">
        <v>39508</v>
      </c>
      <c r="L57" s="3">
        <v>32204</v>
      </c>
      <c r="M57" s="3">
        <v>50215</v>
      </c>
      <c r="N57" s="3">
        <f>VLOOKUP($A57,'[1]By Local Government'!$B$5:$N$78,13,0)</f>
        <v>39342</v>
      </c>
      <c r="O57" s="3">
        <f t="shared" si="1"/>
        <v>529291</v>
      </c>
      <c r="R57" s="8"/>
      <c r="S57" s="10"/>
      <c r="T57" s="11"/>
      <c r="U57" s="11"/>
      <c r="V57" s="11"/>
      <c r="W57" s="11"/>
      <c r="X57" s="11"/>
      <c r="Y57" s="11"/>
      <c r="Z57" s="11"/>
      <c r="AA57" s="11"/>
    </row>
    <row r="58" spans="1:27" ht="15" x14ac:dyDescent="0.25">
      <c r="A58" s="2" t="s">
        <v>31</v>
      </c>
      <c r="B58" t="s">
        <v>67</v>
      </c>
      <c r="C58" s="3">
        <v>11869</v>
      </c>
      <c r="D58" s="3">
        <v>25730</v>
      </c>
      <c r="E58" s="3">
        <v>17762</v>
      </c>
      <c r="F58" s="3">
        <v>9379</v>
      </c>
      <c r="G58" s="3">
        <v>18011</v>
      </c>
      <c r="H58" s="3">
        <v>25066</v>
      </c>
      <c r="I58" s="3">
        <v>19837</v>
      </c>
      <c r="J58" s="3">
        <v>22161</v>
      </c>
      <c r="K58" s="3">
        <v>21082</v>
      </c>
      <c r="L58" s="3">
        <v>32868</v>
      </c>
      <c r="M58" s="3">
        <v>23074</v>
      </c>
      <c r="N58" s="3">
        <f>VLOOKUP($A58,'[1]By Local Government'!$B$5:$N$78,13,0)</f>
        <v>25066</v>
      </c>
      <c r="O58" s="3">
        <f t="shared" si="1"/>
        <v>251905</v>
      </c>
      <c r="R58" s="8"/>
      <c r="S58" s="10"/>
      <c r="T58" s="11"/>
      <c r="U58" s="11"/>
      <c r="V58" s="11"/>
      <c r="W58" s="11"/>
      <c r="X58" s="11"/>
      <c r="Y58" s="11"/>
      <c r="Z58" s="11"/>
      <c r="AA58" s="11"/>
    </row>
    <row r="59" spans="1:27" ht="15" x14ac:dyDescent="0.25">
      <c r="A59" s="2" t="s">
        <v>68</v>
      </c>
      <c r="B59" s="14" t="s">
        <v>68</v>
      </c>
      <c r="C59" s="3">
        <v>152056</v>
      </c>
      <c r="D59" s="3">
        <v>131804</v>
      </c>
      <c r="E59" s="3">
        <v>138859</v>
      </c>
      <c r="F59" s="3">
        <v>111469</v>
      </c>
      <c r="G59" s="3">
        <v>137033</v>
      </c>
      <c r="H59" s="3">
        <v>79016</v>
      </c>
      <c r="I59" s="3">
        <v>164174</v>
      </c>
      <c r="J59" s="3">
        <v>261450</v>
      </c>
      <c r="K59" s="3">
        <v>192975</v>
      </c>
      <c r="L59" s="3">
        <v>209990</v>
      </c>
      <c r="M59" s="3">
        <v>68226</v>
      </c>
      <c r="N59" s="3">
        <f>VLOOKUP($A59,'[1]By Local Government'!$B$5:$N$78,13,0)</f>
        <v>10790</v>
      </c>
      <c r="O59" s="3">
        <f t="shared" si="1"/>
        <v>1657842</v>
      </c>
      <c r="R59" s="8"/>
      <c r="S59" s="10"/>
      <c r="T59" s="11"/>
      <c r="U59" s="11"/>
      <c r="V59" s="11"/>
      <c r="W59" s="11"/>
      <c r="X59" s="11"/>
      <c r="Y59" s="11"/>
      <c r="Z59" s="11"/>
      <c r="AA59" s="11"/>
    </row>
    <row r="60" spans="1:27" ht="15" x14ac:dyDescent="0.25">
      <c r="A60" s="9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R60" s="8"/>
      <c r="S60" s="10"/>
      <c r="T60" s="11"/>
      <c r="U60" s="11"/>
      <c r="V60" s="11"/>
      <c r="W60" s="11"/>
      <c r="X60" s="11"/>
      <c r="Y60" s="11"/>
      <c r="Z60" s="11"/>
      <c r="AA60" s="11"/>
    </row>
    <row r="61" spans="1:27" ht="15" x14ac:dyDescent="0.25">
      <c r="R61" s="8"/>
      <c r="S61" s="10"/>
      <c r="T61" s="11"/>
      <c r="U61" s="11"/>
      <c r="V61" s="11"/>
      <c r="W61" s="11"/>
      <c r="X61" s="11"/>
      <c r="Y61" s="11"/>
      <c r="Z61" s="11"/>
      <c r="AA61" s="11"/>
    </row>
    <row r="62" spans="1:27" ht="15" x14ac:dyDescent="0.25">
      <c r="A62" t="s">
        <v>1</v>
      </c>
      <c r="C62" s="1">
        <f t="shared" ref="C62:O62" si="2">SUM(C4:C59)</f>
        <v>4863961.74</v>
      </c>
      <c r="D62" s="1">
        <f t="shared" si="2"/>
        <v>7907705.5499999998</v>
      </c>
      <c r="E62" s="1">
        <f t="shared" si="2"/>
        <v>4381183.49</v>
      </c>
      <c r="F62" s="1">
        <f t="shared" si="2"/>
        <v>4809864.96</v>
      </c>
      <c r="G62" s="1">
        <f t="shared" si="2"/>
        <v>4749124.5500000007</v>
      </c>
      <c r="H62" s="1">
        <f t="shared" si="2"/>
        <v>4539604.01</v>
      </c>
      <c r="I62" s="1">
        <f t="shared" si="2"/>
        <v>6233212.7600000007</v>
      </c>
      <c r="J62" s="1">
        <f t="shared" si="2"/>
        <v>5311090.47</v>
      </c>
      <c r="K62" s="1">
        <f t="shared" si="2"/>
        <v>5858917.0200000005</v>
      </c>
      <c r="L62" s="1">
        <f t="shared" si="2"/>
        <v>5022618.5299999993</v>
      </c>
      <c r="M62" s="1">
        <f t="shared" si="2"/>
        <v>5188611.6399999997</v>
      </c>
      <c r="N62" s="1">
        <f t="shared" si="2"/>
        <v>5276118.1400000006</v>
      </c>
      <c r="O62" s="1">
        <f t="shared" si="2"/>
        <v>64142012.859999999</v>
      </c>
      <c r="R62" s="8"/>
      <c r="S62" s="10"/>
      <c r="T62" s="11"/>
      <c r="U62" s="11"/>
      <c r="V62" s="11"/>
      <c r="W62" s="11"/>
      <c r="X62" s="11"/>
      <c r="Y62" s="11"/>
      <c r="Z62" s="11"/>
      <c r="AA62" s="11"/>
    </row>
    <row r="63" spans="1:27" ht="15" x14ac:dyDescent="0.25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R63" s="8"/>
      <c r="S63" s="10"/>
      <c r="T63" s="11"/>
      <c r="U63" s="11"/>
      <c r="V63" s="11"/>
      <c r="W63" s="11"/>
      <c r="X63" s="11"/>
      <c r="Y63" s="11"/>
      <c r="Z63" s="11"/>
      <c r="AA63" s="11"/>
    </row>
    <row r="64" spans="1:27" x14ac:dyDescent="0.2">
      <c r="A64" t="s">
        <v>4</v>
      </c>
      <c r="C64" s="1">
        <v>4102136.5900000003</v>
      </c>
      <c r="D64" s="1">
        <v>6669150.0100000007</v>
      </c>
      <c r="E64" s="1">
        <v>3694973.9400000009</v>
      </c>
      <c r="F64" s="1">
        <v>4056517.5499999993</v>
      </c>
      <c r="G64" s="1">
        <v>4005286.13</v>
      </c>
      <c r="H64" s="1">
        <v>3828581.6799999997</v>
      </c>
      <c r="I64" s="1">
        <v>5256926</v>
      </c>
      <c r="J64" s="1">
        <v>4479234</v>
      </c>
      <c r="K64" s="1">
        <v>4941255.32</v>
      </c>
      <c r="L64" s="1">
        <v>4236248.7799999993</v>
      </c>
      <c r="M64" s="1">
        <v>4519936.9900000012</v>
      </c>
      <c r="N64" s="1">
        <v>4449738.4999999991</v>
      </c>
      <c r="O64" s="1">
        <f>SUM(C64:N64)</f>
        <v>54239985.49000001</v>
      </c>
      <c r="R64" s="8"/>
      <c r="S64" s="8"/>
      <c r="T64" s="8"/>
      <c r="U64" s="8"/>
      <c r="V64" s="8"/>
      <c r="W64" s="8"/>
      <c r="X64" s="8"/>
      <c r="Y64" s="8"/>
      <c r="Z64" s="8"/>
    </row>
    <row r="65" spans="1:26" x14ac:dyDescent="0.2">
      <c r="A65" t="s">
        <v>5</v>
      </c>
      <c r="C65" s="1">
        <v>586019.22999999986</v>
      </c>
      <c r="D65" s="1">
        <v>952734.51000000013</v>
      </c>
      <c r="E65" s="1">
        <v>527853.26000000013</v>
      </c>
      <c r="F65" s="1">
        <v>579497.95000000007</v>
      </c>
      <c r="G65" s="1">
        <v>572183.19999999995</v>
      </c>
      <c r="H65" s="1">
        <v>546939.99</v>
      </c>
      <c r="I65" s="1">
        <v>750989</v>
      </c>
      <c r="J65" s="1">
        <v>639889</v>
      </c>
      <c r="K65" s="1">
        <v>705893.06</v>
      </c>
      <c r="L65" s="1">
        <v>604815.49</v>
      </c>
      <c r="M65" s="1">
        <v>647073.65000000014</v>
      </c>
      <c r="N65" s="1">
        <v>635676.17000000004</v>
      </c>
      <c r="O65" s="1">
        <f>SUM(C65:N65)</f>
        <v>7749564.5100000016</v>
      </c>
      <c r="R65" s="8"/>
      <c r="S65" s="8"/>
      <c r="T65" s="8"/>
      <c r="U65" s="8"/>
      <c r="V65" s="8"/>
      <c r="W65" s="8"/>
      <c r="X65" s="8"/>
      <c r="Y65" s="8"/>
      <c r="Z65" s="8"/>
    </row>
    <row r="66" spans="1:26" x14ac:dyDescent="0.2">
      <c r="A66" t="s">
        <v>6</v>
      </c>
      <c r="C66" s="1">
        <v>175805.92</v>
      </c>
      <c r="D66" s="1">
        <v>285821.03000000003</v>
      </c>
      <c r="E66" s="1">
        <v>158356.29</v>
      </c>
      <c r="F66" s="1">
        <v>173849.46000000002</v>
      </c>
      <c r="G66" s="1">
        <v>171655.22000000006</v>
      </c>
      <c r="H66" s="1">
        <v>164082.34</v>
      </c>
      <c r="I66" s="1">
        <v>225298</v>
      </c>
      <c r="J66" s="1">
        <v>191968</v>
      </c>
      <c r="K66" s="1">
        <v>211768.64</v>
      </c>
      <c r="L66" s="1">
        <v>181554.25999999998</v>
      </c>
      <c r="M66" s="1">
        <v>193826</v>
      </c>
      <c r="N66" s="1">
        <v>190703.47000000003</v>
      </c>
      <c r="O66" s="1">
        <f>SUM(C66:N66)</f>
        <v>2324688.6300000004</v>
      </c>
      <c r="R66" s="8"/>
      <c r="S66" s="8"/>
      <c r="T66" s="8"/>
      <c r="U66" s="8"/>
      <c r="V66" s="8"/>
      <c r="W66" s="8"/>
      <c r="X66" s="8"/>
      <c r="Y66" s="8"/>
      <c r="Z66" s="8"/>
    </row>
    <row r="67" spans="1:26" x14ac:dyDescent="0.2">
      <c r="R67" s="8"/>
      <c r="S67" s="8"/>
      <c r="T67" s="8"/>
      <c r="U67" s="8"/>
      <c r="V67" s="8"/>
      <c r="W67" s="8"/>
      <c r="X67" s="8"/>
      <c r="Y67" s="8"/>
      <c r="Z67" s="8"/>
    </row>
    <row r="68" spans="1:26" x14ac:dyDescent="0.2">
      <c r="G68" s="1"/>
      <c r="H68" s="1"/>
      <c r="R68" s="8"/>
      <c r="S68" s="8"/>
      <c r="T68" s="8"/>
      <c r="U68" s="8"/>
      <c r="V68" s="8"/>
      <c r="W68" s="8"/>
      <c r="X68" s="8"/>
      <c r="Y68" s="8"/>
      <c r="Z68" s="8"/>
    </row>
    <row r="69" spans="1:26" x14ac:dyDescent="0.2"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R69" s="8"/>
      <c r="S69" s="8"/>
      <c r="T69" s="8"/>
      <c r="U69" s="8"/>
      <c r="V69" s="8"/>
      <c r="W69" s="8"/>
      <c r="X69" s="8"/>
      <c r="Y69" s="8"/>
      <c r="Z69" s="8"/>
    </row>
    <row r="70" spans="1:26" x14ac:dyDescent="0.2"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R70" s="8"/>
      <c r="S70" s="8"/>
      <c r="T70" s="8"/>
      <c r="U70" s="8"/>
      <c r="V70" s="8"/>
      <c r="W70" s="8"/>
      <c r="X70" s="8"/>
      <c r="Y70" s="8"/>
      <c r="Z70" s="8"/>
    </row>
    <row r="71" spans="1:26" x14ac:dyDescent="0.2">
      <c r="R71" s="8"/>
      <c r="S71" s="8"/>
      <c r="T71" s="8"/>
      <c r="U71" s="8"/>
      <c r="V71" s="8"/>
      <c r="W71" s="8"/>
      <c r="X71" s="8"/>
      <c r="Y71" s="8"/>
      <c r="Z71" s="8"/>
    </row>
    <row r="72" spans="1:26" x14ac:dyDescent="0.2">
      <c r="R72" s="8"/>
      <c r="S72" s="8"/>
      <c r="T72" s="8"/>
      <c r="U72" s="8"/>
      <c r="V72" s="8"/>
      <c r="W72" s="8"/>
      <c r="X72" s="8"/>
      <c r="Y72" s="8"/>
      <c r="Z72" s="8"/>
    </row>
    <row r="73" spans="1:26" x14ac:dyDescent="0.2">
      <c r="R73" s="8"/>
      <c r="S73" s="8"/>
      <c r="T73" s="8"/>
      <c r="U73" s="8"/>
      <c r="V73" s="8"/>
      <c r="W73" s="8"/>
      <c r="X73" s="8"/>
      <c r="Y73" s="8"/>
      <c r="Z73" s="8"/>
    </row>
    <row r="74" spans="1:26" x14ac:dyDescent="0.2">
      <c r="R74" s="8"/>
      <c r="S74" s="8"/>
      <c r="T74" s="8"/>
      <c r="U74" s="8"/>
      <c r="V74" s="8"/>
      <c r="W74" s="8"/>
      <c r="X74" s="8"/>
      <c r="Y74" s="8"/>
      <c r="Z74" s="8"/>
    </row>
    <row r="75" spans="1:26" x14ac:dyDescent="0.2">
      <c r="R75" s="8"/>
      <c r="S75" s="8"/>
      <c r="T75" s="8"/>
      <c r="U75" s="8"/>
      <c r="V75" s="8"/>
      <c r="W75" s="8"/>
      <c r="X75" s="8"/>
      <c r="Y75" s="8"/>
      <c r="Z75" s="8"/>
    </row>
  </sheetData>
  <phoneticPr fontId="2" type="noConversion"/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20d xmlns="550cc601-6d55-4066-b483-fd766bdff3d2" xsi:nil="true"/>
    <hhza xmlns="550cc601-6d55-4066-b483-fd766bdff3d2" xsi:nil="true"/>
    <u65y xmlns="550cc601-6d55-4066-b483-fd766bdff3d2" xsi:nil="true"/>
    <xlgd xmlns="550cc601-6d55-4066-b483-fd766bdff3d2" xsi:nil="true"/>
    <kjmp xmlns="550cc601-6d55-4066-b483-fd766bdff3d2" xsi:nil="true"/>
    <myoq xmlns="550cc601-6d55-4066-b483-fd766bdff3d2" xsi:nil="true"/>
    <b_visible xmlns="550cc601-6d55-4066-b483-fd766bdff3d2">true</b_visible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4A9FB29EB66D94C8E3434B0BFBDA492" ma:contentTypeVersion="7" ma:contentTypeDescription="Create a new document." ma:contentTypeScope="" ma:versionID="e11b8ed13e350cf0f51093bb961e17eb">
  <xsd:schema xmlns:xsd="http://www.w3.org/2001/XMLSchema" xmlns:xs="http://www.w3.org/2001/XMLSchema" xmlns:p="http://schemas.microsoft.com/office/2006/metadata/properties" xmlns:ns2="550cc601-6d55-4066-b483-fd766bdff3d2" targetNamespace="http://schemas.microsoft.com/office/2006/metadata/properties" ma:root="true" ma:fieldsID="d48cf3606cf2d083db73bc9bd3aa9bc3" ns2:_="">
    <xsd:import namespace="550cc601-6d55-4066-b483-fd766bdff3d2"/>
    <xsd:element name="properties">
      <xsd:complexType>
        <xsd:sequence>
          <xsd:element name="documentManagement">
            <xsd:complexType>
              <xsd:all>
                <xsd:element ref="ns2:u65y" minOccurs="0"/>
                <xsd:element ref="ns2:hhza" minOccurs="0"/>
                <xsd:element ref="ns2:p20d" minOccurs="0"/>
                <xsd:element ref="ns2:xlgd" minOccurs="0"/>
                <xsd:element ref="ns2:kjmp" minOccurs="0"/>
                <xsd:element ref="ns2:b_visible" minOccurs="0"/>
                <xsd:element ref="ns2:myoq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0cc601-6d55-4066-b483-fd766bdff3d2" elementFormDefault="qualified">
    <xsd:import namespace="http://schemas.microsoft.com/office/2006/documentManagement/types"/>
    <xsd:import namespace="http://schemas.microsoft.com/office/infopath/2007/PartnerControls"/>
    <xsd:element name="u65y" ma:index="8" nillable="true" ma:displayName="FormType" ma:internalName="u65y">
      <xsd:simpleType>
        <xsd:restriction base="dms:Text"/>
      </xsd:simpleType>
    </xsd:element>
    <xsd:element name="hhza" ma:index="9" nillable="true" ma:displayName="Category" ma:internalName="hhza">
      <xsd:simpleType>
        <xsd:restriction base="dms:Text"/>
      </xsd:simpleType>
    </xsd:element>
    <xsd:element name="p20d" ma:index="10" nillable="true" ma:displayName="SubCategory" ma:internalName="p20d">
      <xsd:simpleType>
        <xsd:restriction base="dms:Text"/>
      </xsd:simpleType>
    </xsd:element>
    <xsd:element name="xlgd" ma:index="11" nillable="true" ma:displayName="year" ma:internalName="xlgd">
      <xsd:simpleType>
        <xsd:restriction base="dms:Text"/>
      </xsd:simpleType>
    </xsd:element>
    <xsd:element name="kjmp" ma:index="12" nillable="true" ma:displayName="month" ma:internalName="kjmp">
      <xsd:simpleType>
        <xsd:restriction base="dms:Text"/>
      </xsd:simpleType>
    </xsd:element>
    <xsd:element name="b_visible" ma:index="13" nillable="true" ma:displayName="b_visible" ma:default="1" ma:description="Use this to hide old documents." ma:internalName="b_visible">
      <xsd:simpleType>
        <xsd:restriction base="dms:Boolean"/>
      </xsd:simpleType>
    </xsd:element>
    <xsd:element name="myoq" ma:index="14" nillable="true" ma:displayName="TimeFrame" ma:internalName="myoq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A2EAC83-D80A-42A8-9CDF-277DA1F2FD44}"/>
</file>

<file path=customXml/itemProps2.xml><?xml version="1.0" encoding="utf-8"?>
<ds:datastoreItem xmlns:ds="http://schemas.openxmlformats.org/officeDocument/2006/customXml" ds:itemID="{DC1FD1B4-B9EF-4CA9-9CA0-58428E65FE48}"/>
</file>

<file path=customXml/itemProps3.xml><?xml version="1.0" encoding="utf-8"?>
<ds:datastoreItem xmlns:ds="http://schemas.openxmlformats.org/officeDocument/2006/customXml" ds:itemID="{C845B595-2599-4DE0-88A4-6FC446B4B7D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 2018</vt:lpstr>
    </vt:vector>
  </TitlesOfParts>
  <Company>Florida Dept.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Yen Chen</dc:creator>
  <cp:lastModifiedBy>Thaddeus Parker</cp:lastModifiedBy>
  <cp:lastPrinted>2010-11-01T14:48:14Z</cp:lastPrinted>
  <dcterms:created xsi:type="dcterms:W3CDTF">2010-11-01T14:18:59Z</dcterms:created>
  <dcterms:modified xsi:type="dcterms:W3CDTF">2018-09-24T16:06:13Z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0x010100D4A9FB29EB66D94C8E3434B0BFBDA492</vt:lpwstr>
  </property>
</Properties>
</file>