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kerTh\Desktop\Forms to Website\F5\"/>
    </mc:Choice>
  </mc:AlternateContent>
  <xr:revisionPtr revIDLastSave="0" documentId="13_ncr:1_{07576630-8CBF-4574-826E-339C85A5D2EF}" xr6:coauthVersionLast="44" xr6:coauthVersionMax="44" xr10:uidLastSave="{00000000-0000-0000-0000-000000000000}"/>
  <bookViews>
    <workbookView xWindow="30450" yWindow="2070" windowWidth="23805" windowHeight="8865" tabRatio="873" xr2:uid="{00000000-000D-0000-FFFF-FFFF00000000}"/>
  </bookViews>
  <sheets>
    <sheet name="SFY 19-20" sheetId="4" r:id="rId1"/>
    <sheet name="Half-Cent to County before" sheetId="1" r:id="rId2"/>
    <sheet name="Half-cent County Adj" sheetId="9" r:id="rId3"/>
    <sheet name="Half-Cent to City Govs" sheetId="2" r:id="rId4"/>
    <sheet name="Emergency Distribution" sheetId="3" r:id="rId5"/>
    <sheet name="Supplemental Distribution" sheetId="5" r:id="rId6"/>
    <sheet name="Fiscally Constrained" sheetId="8" r:id="rId7"/>
    <sheet name="Total Half-Cent Monthly" sheetId="7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6" i="2" l="1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17" i="5" l="1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C13" i="1" l="1"/>
  <c r="D13" i="1" s="1"/>
  <c r="E13" i="1" s="1"/>
  <c r="F13" i="1" s="1"/>
  <c r="G13" i="1" s="1"/>
  <c r="H13" i="1" s="1"/>
  <c r="I13" i="1" s="1"/>
  <c r="J13" i="1" s="1"/>
  <c r="K13" i="1" s="1"/>
  <c r="L13" i="1" s="1"/>
  <c r="M13" i="1" s="1"/>
  <c r="J84" i="2" l="1"/>
  <c r="K84" i="2"/>
  <c r="L84" i="2"/>
  <c r="K84" i="1"/>
  <c r="K84" i="9"/>
  <c r="L84" i="9"/>
  <c r="J17" i="7" l="1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16" i="7"/>
  <c r="K16" i="7"/>
  <c r="N17" i="3" l="1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M84" i="9"/>
  <c r="J84" i="9"/>
  <c r="I84" i="9"/>
  <c r="H84" i="9"/>
  <c r="G84" i="9"/>
  <c r="F84" i="9"/>
  <c r="E84" i="9"/>
  <c r="D84" i="9"/>
  <c r="C84" i="9"/>
  <c r="B84" i="9"/>
  <c r="N82" i="9"/>
  <c r="C82" i="4" s="1"/>
  <c r="N81" i="9"/>
  <c r="C81" i="4" s="1"/>
  <c r="N80" i="9"/>
  <c r="C80" i="4" s="1"/>
  <c r="N79" i="9"/>
  <c r="C79" i="4" s="1"/>
  <c r="N78" i="9"/>
  <c r="C78" i="4" s="1"/>
  <c r="N77" i="9"/>
  <c r="C77" i="4" s="1"/>
  <c r="N76" i="9"/>
  <c r="C76" i="4" s="1"/>
  <c r="N75" i="9"/>
  <c r="C75" i="4" s="1"/>
  <c r="N74" i="9"/>
  <c r="C74" i="4" s="1"/>
  <c r="N73" i="9"/>
  <c r="C73" i="4" s="1"/>
  <c r="N72" i="9"/>
  <c r="C72" i="4" s="1"/>
  <c r="N71" i="9"/>
  <c r="C71" i="4" s="1"/>
  <c r="N70" i="9"/>
  <c r="C70" i="4" s="1"/>
  <c r="N69" i="9"/>
  <c r="C69" i="4" s="1"/>
  <c r="N68" i="9"/>
  <c r="C68" i="4" s="1"/>
  <c r="N67" i="9"/>
  <c r="C67" i="4" s="1"/>
  <c r="N66" i="9"/>
  <c r="C66" i="4" s="1"/>
  <c r="N65" i="9"/>
  <c r="C65" i="4" s="1"/>
  <c r="N64" i="9"/>
  <c r="C64" i="4" s="1"/>
  <c r="N63" i="9"/>
  <c r="C63" i="4" s="1"/>
  <c r="N62" i="9"/>
  <c r="C62" i="4" s="1"/>
  <c r="N61" i="9"/>
  <c r="C61" i="4" s="1"/>
  <c r="N60" i="9"/>
  <c r="C60" i="4" s="1"/>
  <c r="N59" i="9"/>
  <c r="C59" i="4" s="1"/>
  <c r="N58" i="9"/>
  <c r="C58" i="4" s="1"/>
  <c r="N57" i="9"/>
  <c r="C57" i="4" s="1"/>
  <c r="N56" i="9"/>
  <c r="C56" i="4" s="1"/>
  <c r="N55" i="9"/>
  <c r="C55" i="4" s="1"/>
  <c r="N54" i="9"/>
  <c r="C54" i="4" s="1"/>
  <c r="N53" i="9"/>
  <c r="C53" i="4" s="1"/>
  <c r="N52" i="9"/>
  <c r="C52" i="4" s="1"/>
  <c r="N51" i="9"/>
  <c r="C51" i="4" s="1"/>
  <c r="N50" i="9"/>
  <c r="C50" i="4" s="1"/>
  <c r="N49" i="9"/>
  <c r="C49" i="4" s="1"/>
  <c r="N48" i="9"/>
  <c r="C48" i="4" s="1"/>
  <c r="N47" i="9"/>
  <c r="C47" i="4" s="1"/>
  <c r="N46" i="9"/>
  <c r="C46" i="4" s="1"/>
  <c r="N45" i="9"/>
  <c r="C45" i="4" s="1"/>
  <c r="N44" i="9"/>
  <c r="C44" i="4" s="1"/>
  <c r="N43" i="9"/>
  <c r="C43" i="4" s="1"/>
  <c r="N42" i="9"/>
  <c r="C42" i="4" s="1"/>
  <c r="N41" i="9"/>
  <c r="C41" i="4" s="1"/>
  <c r="N40" i="9"/>
  <c r="C40" i="4" s="1"/>
  <c r="N39" i="9"/>
  <c r="C39" i="4" s="1"/>
  <c r="N38" i="9"/>
  <c r="C38" i="4" s="1"/>
  <c r="N37" i="9"/>
  <c r="C37" i="4" s="1"/>
  <c r="N36" i="9"/>
  <c r="C36" i="4" s="1"/>
  <c r="N35" i="9"/>
  <c r="C35" i="4" s="1"/>
  <c r="N34" i="9"/>
  <c r="C34" i="4" s="1"/>
  <c r="N33" i="9"/>
  <c r="C33" i="4" s="1"/>
  <c r="N32" i="9"/>
  <c r="C32" i="4" s="1"/>
  <c r="N31" i="9"/>
  <c r="C31" i="4" s="1"/>
  <c r="N30" i="9"/>
  <c r="C30" i="4" s="1"/>
  <c r="N29" i="9"/>
  <c r="C29" i="4" s="1"/>
  <c r="N28" i="9"/>
  <c r="C28" i="4" s="1"/>
  <c r="N27" i="9"/>
  <c r="C27" i="4" s="1"/>
  <c r="N26" i="9"/>
  <c r="C26" i="4" s="1"/>
  <c r="N25" i="9"/>
  <c r="C25" i="4" s="1"/>
  <c r="N24" i="9"/>
  <c r="C24" i="4" s="1"/>
  <c r="N23" i="9"/>
  <c r="C23" i="4" s="1"/>
  <c r="N22" i="9"/>
  <c r="C22" i="4" s="1"/>
  <c r="N21" i="9"/>
  <c r="C21" i="4" s="1"/>
  <c r="N20" i="9"/>
  <c r="C20" i="4" s="1"/>
  <c r="N19" i="9"/>
  <c r="C19" i="4" s="1"/>
  <c r="N18" i="9"/>
  <c r="C18" i="4" s="1"/>
  <c r="N17" i="9"/>
  <c r="C17" i="4" s="1"/>
  <c r="N16" i="9"/>
  <c r="C16" i="4" s="1"/>
  <c r="A1" i="9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C82" i="7"/>
  <c r="B82" i="7"/>
  <c r="C81" i="7"/>
  <c r="B81" i="7"/>
  <c r="C80" i="7"/>
  <c r="B80" i="7"/>
  <c r="C79" i="7"/>
  <c r="B79" i="7"/>
  <c r="C78" i="7"/>
  <c r="B78" i="7"/>
  <c r="C77" i="7"/>
  <c r="B77" i="7"/>
  <c r="C76" i="7"/>
  <c r="B76" i="7"/>
  <c r="C75" i="7"/>
  <c r="B75" i="7"/>
  <c r="C74" i="7"/>
  <c r="B74" i="7"/>
  <c r="C73" i="7"/>
  <c r="B73" i="7"/>
  <c r="C72" i="7"/>
  <c r="B72" i="7"/>
  <c r="C71" i="7"/>
  <c r="B71" i="7"/>
  <c r="C70" i="7"/>
  <c r="B70" i="7"/>
  <c r="C69" i="7"/>
  <c r="B69" i="7"/>
  <c r="C68" i="7"/>
  <c r="B68" i="7"/>
  <c r="C67" i="7"/>
  <c r="B67" i="7"/>
  <c r="C66" i="7"/>
  <c r="B66" i="7"/>
  <c r="C65" i="7"/>
  <c r="B65" i="7"/>
  <c r="C64" i="7"/>
  <c r="B64" i="7"/>
  <c r="C63" i="7"/>
  <c r="B63" i="7"/>
  <c r="C62" i="7"/>
  <c r="B62" i="7"/>
  <c r="C61" i="7"/>
  <c r="B61" i="7"/>
  <c r="C60" i="7"/>
  <c r="B60" i="7"/>
  <c r="C59" i="7"/>
  <c r="B59" i="7"/>
  <c r="C58" i="7"/>
  <c r="B58" i="7"/>
  <c r="C57" i="7"/>
  <c r="B57" i="7"/>
  <c r="C56" i="7"/>
  <c r="B56" i="7"/>
  <c r="C55" i="7"/>
  <c r="B55" i="7"/>
  <c r="C54" i="7"/>
  <c r="B54" i="7"/>
  <c r="C53" i="7"/>
  <c r="B53" i="7"/>
  <c r="C52" i="7"/>
  <c r="B52" i="7"/>
  <c r="C51" i="7"/>
  <c r="B51" i="7"/>
  <c r="C50" i="7"/>
  <c r="B50" i="7"/>
  <c r="C49" i="7"/>
  <c r="B49" i="7"/>
  <c r="C48" i="7"/>
  <c r="B48" i="7"/>
  <c r="C47" i="7"/>
  <c r="B47" i="7"/>
  <c r="C46" i="7"/>
  <c r="B46" i="7"/>
  <c r="C45" i="7"/>
  <c r="B45" i="7"/>
  <c r="C44" i="7"/>
  <c r="B44" i="7"/>
  <c r="C43" i="7"/>
  <c r="B43" i="7"/>
  <c r="C42" i="7"/>
  <c r="B42" i="7"/>
  <c r="C41" i="7"/>
  <c r="B41" i="7"/>
  <c r="C40" i="7"/>
  <c r="B40" i="7"/>
  <c r="C39" i="7"/>
  <c r="B39" i="7"/>
  <c r="C38" i="7"/>
  <c r="B38" i="7"/>
  <c r="C37" i="7"/>
  <c r="B37" i="7"/>
  <c r="C36" i="7"/>
  <c r="B36" i="7"/>
  <c r="C35" i="7"/>
  <c r="B35" i="7"/>
  <c r="C34" i="7"/>
  <c r="B34" i="7"/>
  <c r="C33" i="7"/>
  <c r="B33" i="7"/>
  <c r="C32" i="7"/>
  <c r="B32" i="7"/>
  <c r="C31" i="7"/>
  <c r="B31" i="7"/>
  <c r="C30" i="7"/>
  <c r="B30" i="7"/>
  <c r="C29" i="7"/>
  <c r="B29" i="7"/>
  <c r="C28" i="7"/>
  <c r="B28" i="7"/>
  <c r="C27" i="7"/>
  <c r="B27" i="7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C19" i="7"/>
  <c r="B19" i="7"/>
  <c r="C18" i="7"/>
  <c r="B18" i="7"/>
  <c r="C17" i="7"/>
  <c r="B17" i="7"/>
  <c r="B16" i="7"/>
  <c r="D82" i="7"/>
  <c r="E82" i="7"/>
  <c r="F82" i="7"/>
  <c r="G82" i="7"/>
  <c r="H82" i="7"/>
  <c r="I82" i="7"/>
  <c r="B84" i="1"/>
  <c r="N16" i="1"/>
  <c r="A1" i="7"/>
  <c r="C16" i="7"/>
  <c r="D16" i="7"/>
  <c r="E16" i="7"/>
  <c r="F16" i="7"/>
  <c r="G16" i="7"/>
  <c r="H16" i="7"/>
  <c r="I16" i="7"/>
  <c r="L16" i="7"/>
  <c r="M16" i="7"/>
  <c r="D17" i="7"/>
  <c r="E17" i="7"/>
  <c r="F17" i="7"/>
  <c r="G17" i="7"/>
  <c r="H17" i="7"/>
  <c r="I17" i="7"/>
  <c r="K17" i="7"/>
  <c r="L17" i="7"/>
  <c r="M17" i="7"/>
  <c r="D18" i="7"/>
  <c r="E18" i="7"/>
  <c r="F18" i="7"/>
  <c r="G18" i="7"/>
  <c r="H18" i="7"/>
  <c r="I18" i="7"/>
  <c r="K18" i="7"/>
  <c r="L18" i="7"/>
  <c r="M18" i="7"/>
  <c r="D19" i="7"/>
  <c r="E19" i="7"/>
  <c r="F19" i="7"/>
  <c r="G19" i="7"/>
  <c r="H19" i="7"/>
  <c r="I19" i="7"/>
  <c r="K19" i="7"/>
  <c r="L19" i="7"/>
  <c r="M19" i="7"/>
  <c r="D20" i="7"/>
  <c r="E20" i="7"/>
  <c r="F20" i="7"/>
  <c r="G20" i="7"/>
  <c r="H20" i="7"/>
  <c r="I20" i="7"/>
  <c r="K20" i="7"/>
  <c r="L20" i="7"/>
  <c r="M20" i="7"/>
  <c r="D21" i="7"/>
  <c r="E21" i="7"/>
  <c r="F21" i="7"/>
  <c r="G21" i="7"/>
  <c r="H21" i="7"/>
  <c r="I21" i="7"/>
  <c r="K21" i="7"/>
  <c r="L21" i="7"/>
  <c r="M21" i="7"/>
  <c r="D22" i="7"/>
  <c r="E22" i="7"/>
  <c r="F22" i="7"/>
  <c r="G22" i="7"/>
  <c r="H22" i="7"/>
  <c r="I22" i="7"/>
  <c r="K22" i="7"/>
  <c r="L22" i="7"/>
  <c r="M22" i="7"/>
  <c r="D23" i="7"/>
  <c r="E23" i="7"/>
  <c r="F23" i="7"/>
  <c r="G23" i="7"/>
  <c r="H23" i="7"/>
  <c r="I23" i="7"/>
  <c r="K23" i="7"/>
  <c r="L23" i="7"/>
  <c r="M23" i="7"/>
  <c r="D24" i="7"/>
  <c r="E24" i="7"/>
  <c r="F24" i="7"/>
  <c r="G24" i="7"/>
  <c r="H24" i="7"/>
  <c r="I24" i="7"/>
  <c r="K24" i="7"/>
  <c r="L24" i="7"/>
  <c r="M24" i="7"/>
  <c r="D25" i="7"/>
  <c r="E25" i="7"/>
  <c r="F25" i="7"/>
  <c r="G25" i="7"/>
  <c r="H25" i="7"/>
  <c r="I25" i="7"/>
  <c r="K25" i="7"/>
  <c r="L25" i="7"/>
  <c r="M25" i="7"/>
  <c r="D26" i="7"/>
  <c r="E26" i="7"/>
  <c r="F26" i="7"/>
  <c r="G26" i="7"/>
  <c r="H26" i="7"/>
  <c r="I26" i="7"/>
  <c r="K26" i="7"/>
  <c r="L26" i="7"/>
  <c r="M26" i="7"/>
  <c r="D27" i="7"/>
  <c r="E27" i="7"/>
  <c r="F27" i="7"/>
  <c r="G27" i="7"/>
  <c r="H27" i="7"/>
  <c r="I27" i="7"/>
  <c r="K27" i="7"/>
  <c r="L27" i="7"/>
  <c r="M27" i="7"/>
  <c r="D28" i="7"/>
  <c r="E28" i="7"/>
  <c r="F28" i="7"/>
  <c r="G28" i="7"/>
  <c r="H28" i="7"/>
  <c r="I28" i="7"/>
  <c r="K28" i="7"/>
  <c r="L28" i="7"/>
  <c r="M28" i="7"/>
  <c r="D29" i="7"/>
  <c r="E29" i="7"/>
  <c r="F29" i="7"/>
  <c r="G29" i="7"/>
  <c r="H29" i="7"/>
  <c r="I29" i="7"/>
  <c r="K29" i="7"/>
  <c r="L29" i="7"/>
  <c r="M29" i="7"/>
  <c r="D30" i="7"/>
  <c r="E30" i="7"/>
  <c r="F30" i="7"/>
  <c r="G30" i="7"/>
  <c r="H30" i="7"/>
  <c r="I30" i="7"/>
  <c r="K30" i="7"/>
  <c r="L30" i="7"/>
  <c r="M30" i="7"/>
  <c r="D31" i="7"/>
  <c r="E31" i="7"/>
  <c r="F31" i="7"/>
  <c r="G31" i="7"/>
  <c r="H31" i="7"/>
  <c r="I31" i="7"/>
  <c r="K31" i="7"/>
  <c r="L31" i="7"/>
  <c r="M31" i="7"/>
  <c r="D32" i="7"/>
  <c r="E32" i="7"/>
  <c r="F32" i="7"/>
  <c r="G32" i="7"/>
  <c r="H32" i="7"/>
  <c r="I32" i="7"/>
  <c r="K32" i="7"/>
  <c r="L32" i="7"/>
  <c r="M32" i="7"/>
  <c r="D33" i="7"/>
  <c r="E33" i="7"/>
  <c r="F33" i="7"/>
  <c r="G33" i="7"/>
  <c r="H33" i="7"/>
  <c r="I33" i="7"/>
  <c r="K33" i="7"/>
  <c r="L33" i="7"/>
  <c r="M33" i="7"/>
  <c r="D34" i="7"/>
  <c r="E34" i="7"/>
  <c r="F34" i="7"/>
  <c r="G34" i="7"/>
  <c r="H34" i="7"/>
  <c r="I34" i="7"/>
  <c r="K34" i="7"/>
  <c r="L34" i="7"/>
  <c r="M34" i="7"/>
  <c r="D35" i="7"/>
  <c r="E35" i="7"/>
  <c r="F35" i="7"/>
  <c r="G35" i="7"/>
  <c r="H35" i="7"/>
  <c r="I35" i="7"/>
  <c r="K35" i="7"/>
  <c r="L35" i="7"/>
  <c r="M35" i="7"/>
  <c r="D36" i="7"/>
  <c r="E36" i="7"/>
  <c r="F36" i="7"/>
  <c r="G36" i="7"/>
  <c r="H36" i="7"/>
  <c r="I36" i="7"/>
  <c r="K36" i="7"/>
  <c r="L36" i="7"/>
  <c r="M36" i="7"/>
  <c r="D37" i="7"/>
  <c r="E37" i="7"/>
  <c r="F37" i="7"/>
  <c r="G37" i="7"/>
  <c r="H37" i="7"/>
  <c r="I37" i="7"/>
  <c r="K37" i="7"/>
  <c r="L37" i="7"/>
  <c r="M37" i="7"/>
  <c r="D38" i="7"/>
  <c r="E38" i="7"/>
  <c r="F38" i="7"/>
  <c r="G38" i="7"/>
  <c r="H38" i="7"/>
  <c r="I38" i="7"/>
  <c r="K38" i="7"/>
  <c r="L38" i="7"/>
  <c r="M38" i="7"/>
  <c r="D39" i="7"/>
  <c r="E39" i="7"/>
  <c r="F39" i="7"/>
  <c r="G39" i="7"/>
  <c r="H39" i="7"/>
  <c r="I39" i="7"/>
  <c r="K39" i="7"/>
  <c r="L39" i="7"/>
  <c r="M39" i="7"/>
  <c r="D40" i="7"/>
  <c r="E40" i="7"/>
  <c r="F40" i="7"/>
  <c r="G40" i="7"/>
  <c r="H40" i="7"/>
  <c r="I40" i="7"/>
  <c r="K40" i="7"/>
  <c r="L40" i="7"/>
  <c r="M40" i="7"/>
  <c r="D41" i="7"/>
  <c r="E41" i="7"/>
  <c r="F41" i="7"/>
  <c r="G41" i="7"/>
  <c r="H41" i="7"/>
  <c r="I41" i="7"/>
  <c r="K41" i="7"/>
  <c r="L41" i="7"/>
  <c r="M41" i="7"/>
  <c r="D42" i="7"/>
  <c r="E42" i="7"/>
  <c r="F42" i="7"/>
  <c r="G42" i="7"/>
  <c r="H42" i="7"/>
  <c r="I42" i="7"/>
  <c r="K42" i="7"/>
  <c r="L42" i="7"/>
  <c r="M42" i="7"/>
  <c r="D43" i="7"/>
  <c r="E43" i="7"/>
  <c r="F43" i="7"/>
  <c r="G43" i="7"/>
  <c r="H43" i="7"/>
  <c r="I43" i="7"/>
  <c r="K43" i="7"/>
  <c r="L43" i="7"/>
  <c r="M43" i="7"/>
  <c r="D44" i="7"/>
  <c r="E44" i="7"/>
  <c r="F44" i="7"/>
  <c r="G44" i="7"/>
  <c r="H44" i="7"/>
  <c r="I44" i="7"/>
  <c r="K44" i="7"/>
  <c r="L44" i="7"/>
  <c r="M44" i="7"/>
  <c r="D45" i="7"/>
  <c r="E45" i="7"/>
  <c r="F45" i="7"/>
  <c r="G45" i="7"/>
  <c r="H45" i="7"/>
  <c r="I45" i="7"/>
  <c r="K45" i="7"/>
  <c r="L45" i="7"/>
  <c r="M45" i="7"/>
  <c r="D46" i="7"/>
  <c r="E46" i="7"/>
  <c r="F46" i="7"/>
  <c r="G46" i="7"/>
  <c r="H46" i="7"/>
  <c r="I46" i="7"/>
  <c r="K46" i="7"/>
  <c r="L46" i="7"/>
  <c r="M46" i="7"/>
  <c r="D47" i="7"/>
  <c r="E47" i="7"/>
  <c r="F47" i="7"/>
  <c r="G47" i="7"/>
  <c r="H47" i="7"/>
  <c r="I47" i="7"/>
  <c r="K47" i="7"/>
  <c r="L47" i="7"/>
  <c r="M47" i="7"/>
  <c r="D48" i="7"/>
  <c r="E48" i="7"/>
  <c r="F48" i="7"/>
  <c r="G48" i="7"/>
  <c r="H48" i="7"/>
  <c r="I48" i="7"/>
  <c r="K48" i="7"/>
  <c r="L48" i="7"/>
  <c r="M48" i="7"/>
  <c r="D49" i="7"/>
  <c r="E49" i="7"/>
  <c r="F49" i="7"/>
  <c r="G49" i="7"/>
  <c r="H49" i="7"/>
  <c r="I49" i="7"/>
  <c r="K49" i="7"/>
  <c r="L49" i="7"/>
  <c r="M49" i="7"/>
  <c r="D50" i="7"/>
  <c r="E50" i="7"/>
  <c r="F50" i="7"/>
  <c r="G50" i="7"/>
  <c r="H50" i="7"/>
  <c r="I50" i="7"/>
  <c r="K50" i="7"/>
  <c r="L50" i="7"/>
  <c r="M50" i="7"/>
  <c r="D51" i="7"/>
  <c r="E51" i="7"/>
  <c r="F51" i="7"/>
  <c r="G51" i="7"/>
  <c r="H51" i="7"/>
  <c r="I51" i="7"/>
  <c r="K51" i="7"/>
  <c r="L51" i="7"/>
  <c r="M51" i="7"/>
  <c r="D52" i="7"/>
  <c r="E52" i="7"/>
  <c r="F52" i="7"/>
  <c r="G52" i="7"/>
  <c r="H52" i="7"/>
  <c r="I52" i="7"/>
  <c r="K52" i="7"/>
  <c r="L52" i="7"/>
  <c r="M52" i="7"/>
  <c r="D53" i="7"/>
  <c r="E53" i="7"/>
  <c r="F53" i="7"/>
  <c r="G53" i="7"/>
  <c r="H53" i="7"/>
  <c r="I53" i="7"/>
  <c r="K53" i="7"/>
  <c r="L53" i="7"/>
  <c r="M53" i="7"/>
  <c r="D54" i="7"/>
  <c r="E54" i="7"/>
  <c r="F54" i="7"/>
  <c r="G54" i="7"/>
  <c r="H54" i="7"/>
  <c r="I54" i="7"/>
  <c r="K54" i="7"/>
  <c r="L54" i="7"/>
  <c r="M54" i="7"/>
  <c r="D55" i="7"/>
  <c r="E55" i="7"/>
  <c r="F55" i="7"/>
  <c r="G55" i="7"/>
  <c r="H55" i="7"/>
  <c r="I55" i="7"/>
  <c r="K55" i="7"/>
  <c r="L55" i="7"/>
  <c r="M55" i="7"/>
  <c r="D56" i="7"/>
  <c r="E56" i="7"/>
  <c r="F56" i="7"/>
  <c r="G56" i="7"/>
  <c r="H56" i="7"/>
  <c r="I56" i="7"/>
  <c r="K56" i="7"/>
  <c r="L56" i="7"/>
  <c r="M56" i="7"/>
  <c r="D57" i="7"/>
  <c r="E57" i="7"/>
  <c r="F57" i="7"/>
  <c r="G57" i="7"/>
  <c r="H57" i="7"/>
  <c r="I57" i="7"/>
  <c r="K57" i="7"/>
  <c r="L57" i="7"/>
  <c r="M57" i="7"/>
  <c r="D58" i="7"/>
  <c r="E58" i="7"/>
  <c r="F58" i="7"/>
  <c r="G58" i="7"/>
  <c r="H58" i="7"/>
  <c r="I58" i="7"/>
  <c r="K58" i="7"/>
  <c r="L58" i="7"/>
  <c r="M58" i="7"/>
  <c r="D59" i="7"/>
  <c r="E59" i="7"/>
  <c r="F59" i="7"/>
  <c r="G59" i="7"/>
  <c r="H59" i="7"/>
  <c r="I59" i="7"/>
  <c r="K59" i="7"/>
  <c r="L59" i="7"/>
  <c r="M59" i="7"/>
  <c r="D60" i="7"/>
  <c r="E60" i="7"/>
  <c r="F60" i="7"/>
  <c r="G60" i="7"/>
  <c r="H60" i="7"/>
  <c r="I60" i="7"/>
  <c r="K60" i="7"/>
  <c r="L60" i="7"/>
  <c r="M60" i="7"/>
  <c r="D61" i="7"/>
  <c r="E61" i="7"/>
  <c r="F61" i="7"/>
  <c r="G61" i="7"/>
  <c r="H61" i="7"/>
  <c r="I61" i="7"/>
  <c r="K61" i="7"/>
  <c r="L61" i="7"/>
  <c r="M61" i="7"/>
  <c r="D62" i="7"/>
  <c r="E62" i="7"/>
  <c r="F62" i="7"/>
  <c r="G62" i="7"/>
  <c r="H62" i="7"/>
  <c r="I62" i="7"/>
  <c r="K62" i="7"/>
  <c r="L62" i="7"/>
  <c r="M62" i="7"/>
  <c r="D63" i="7"/>
  <c r="E63" i="7"/>
  <c r="F63" i="7"/>
  <c r="G63" i="7"/>
  <c r="H63" i="7"/>
  <c r="I63" i="7"/>
  <c r="K63" i="7"/>
  <c r="L63" i="7"/>
  <c r="M63" i="7"/>
  <c r="D64" i="7"/>
  <c r="E64" i="7"/>
  <c r="F64" i="7"/>
  <c r="G64" i="7"/>
  <c r="H64" i="7"/>
  <c r="I64" i="7"/>
  <c r="K64" i="7"/>
  <c r="L64" i="7"/>
  <c r="M64" i="7"/>
  <c r="D65" i="7"/>
  <c r="E65" i="7"/>
  <c r="F65" i="7"/>
  <c r="G65" i="7"/>
  <c r="H65" i="7"/>
  <c r="I65" i="7"/>
  <c r="K65" i="7"/>
  <c r="L65" i="7"/>
  <c r="M65" i="7"/>
  <c r="D66" i="7"/>
  <c r="E66" i="7"/>
  <c r="F66" i="7"/>
  <c r="G66" i="7"/>
  <c r="H66" i="7"/>
  <c r="I66" i="7"/>
  <c r="K66" i="7"/>
  <c r="L66" i="7"/>
  <c r="M66" i="7"/>
  <c r="D67" i="7"/>
  <c r="E67" i="7"/>
  <c r="F67" i="7"/>
  <c r="G67" i="7"/>
  <c r="H67" i="7"/>
  <c r="I67" i="7"/>
  <c r="K67" i="7"/>
  <c r="L67" i="7"/>
  <c r="M67" i="7"/>
  <c r="D68" i="7"/>
  <c r="E68" i="7"/>
  <c r="F68" i="7"/>
  <c r="G68" i="7"/>
  <c r="H68" i="7"/>
  <c r="I68" i="7"/>
  <c r="K68" i="7"/>
  <c r="L68" i="7"/>
  <c r="M68" i="7"/>
  <c r="D69" i="7"/>
  <c r="E69" i="7"/>
  <c r="F69" i="7"/>
  <c r="G69" i="7"/>
  <c r="H69" i="7"/>
  <c r="I69" i="7"/>
  <c r="K69" i="7"/>
  <c r="L69" i="7"/>
  <c r="M69" i="7"/>
  <c r="D70" i="7"/>
  <c r="E70" i="7"/>
  <c r="F70" i="7"/>
  <c r="G70" i="7"/>
  <c r="H70" i="7"/>
  <c r="I70" i="7"/>
  <c r="K70" i="7"/>
  <c r="L70" i="7"/>
  <c r="M70" i="7"/>
  <c r="D71" i="7"/>
  <c r="E71" i="7"/>
  <c r="F71" i="7"/>
  <c r="G71" i="7"/>
  <c r="H71" i="7"/>
  <c r="I71" i="7"/>
  <c r="K71" i="7"/>
  <c r="L71" i="7"/>
  <c r="M71" i="7"/>
  <c r="D72" i="7"/>
  <c r="E72" i="7"/>
  <c r="F72" i="7"/>
  <c r="G72" i="7"/>
  <c r="H72" i="7"/>
  <c r="I72" i="7"/>
  <c r="K72" i="7"/>
  <c r="L72" i="7"/>
  <c r="M72" i="7"/>
  <c r="D73" i="7"/>
  <c r="E73" i="7"/>
  <c r="F73" i="7"/>
  <c r="G73" i="7"/>
  <c r="H73" i="7"/>
  <c r="I73" i="7"/>
  <c r="K73" i="7"/>
  <c r="L73" i="7"/>
  <c r="M73" i="7"/>
  <c r="D74" i="7"/>
  <c r="E74" i="7"/>
  <c r="F74" i="7"/>
  <c r="G74" i="7"/>
  <c r="H74" i="7"/>
  <c r="I74" i="7"/>
  <c r="K74" i="7"/>
  <c r="L74" i="7"/>
  <c r="M74" i="7"/>
  <c r="D75" i="7"/>
  <c r="E75" i="7"/>
  <c r="F75" i="7"/>
  <c r="G75" i="7"/>
  <c r="H75" i="7"/>
  <c r="I75" i="7"/>
  <c r="K75" i="7"/>
  <c r="L75" i="7"/>
  <c r="M75" i="7"/>
  <c r="D76" i="7"/>
  <c r="E76" i="7"/>
  <c r="F76" i="7"/>
  <c r="G76" i="7"/>
  <c r="H76" i="7"/>
  <c r="I76" i="7"/>
  <c r="K76" i="7"/>
  <c r="L76" i="7"/>
  <c r="M76" i="7"/>
  <c r="D77" i="7"/>
  <c r="E77" i="7"/>
  <c r="F77" i="7"/>
  <c r="G77" i="7"/>
  <c r="H77" i="7"/>
  <c r="I77" i="7"/>
  <c r="K77" i="7"/>
  <c r="L77" i="7"/>
  <c r="M77" i="7"/>
  <c r="D78" i="7"/>
  <c r="E78" i="7"/>
  <c r="F78" i="7"/>
  <c r="G78" i="7"/>
  <c r="H78" i="7"/>
  <c r="I78" i="7"/>
  <c r="K78" i="7"/>
  <c r="L78" i="7"/>
  <c r="M78" i="7"/>
  <c r="D79" i="7"/>
  <c r="E79" i="7"/>
  <c r="F79" i="7"/>
  <c r="G79" i="7"/>
  <c r="H79" i="7"/>
  <c r="I79" i="7"/>
  <c r="K79" i="7"/>
  <c r="L79" i="7"/>
  <c r="M79" i="7"/>
  <c r="D80" i="7"/>
  <c r="E80" i="7"/>
  <c r="F80" i="7"/>
  <c r="G80" i="7"/>
  <c r="H80" i="7"/>
  <c r="I80" i="7"/>
  <c r="K80" i="7"/>
  <c r="L80" i="7"/>
  <c r="M80" i="7"/>
  <c r="D81" i="7"/>
  <c r="E81" i="7"/>
  <c r="F81" i="7"/>
  <c r="G81" i="7"/>
  <c r="H81" i="7"/>
  <c r="I81" i="7"/>
  <c r="K81" i="7"/>
  <c r="L81" i="7"/>
  <c r="M81" i="7"/>
  <c r="K82" i="7"/>
  <c r="L82" i="7"/>
  <c r="M82" i="7"/>
  <c r="A1" i="8"/>
  <c r="C84" i="8"/>
  <c r="D84" i="8"/>
  <c r="E84" i="8"/>
  <c r="F84" i="8"/>
  <c r="G84" i="8"/>
  <c r="H84" i="8"/>
  <c r="I84" i="8"/>
  <c r="J84" i="8"/>
  <c r="K84" i="8"/>
  <c r="L84" i="8"/>
  <c r="M84" i="8"/>
  <c r="A1" i="5"/>
  <c r="N16" i="5"/>
  <c r="B84" i="5"/>
  <c r="C84" i="5"/>
  <c r="D84" i="5"/>
  <c r="E84" i="5"/>
  <c r="F84" i="5"/>
  <c r="G84" i="5"/>
  <c r="H84" i="5"/>
  <c r="I84" i="5"/>
  <c r="J84" i="5"/>
  <c r="K84" i="5"/>
  <c r="M84" i="5"/>
  <c r="A1" i="3"/>
  <c r="N16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B84" i="3"/>
  <c r="C84" i="3"/>
  <c r="D84" i="3"/>
  <c r="E84" i="3"/>
  <c r="F84" i="3"/>
  <c r="G84" i="3"/>
  <c r="H84" i="3"/>
  <c r="I84" i="3"/>
  <c r="J84" i="3"/>
  <c r="K84" i="3"/>
  <c r="L84" i="3"/>
  <c r="M84" i="3"/>
  <c r="A1" i="2"/>
  <c r="B84" i="2"/>
  <c r="C84" i="2"/>
  <c r="D84" i="2"/>
  <c r="E84" i="2"/>
  <c r="F84" i="2"/>
  <c r="G84" i="2"/>
  <c r="H84" i="2"/>
  <c r="I84" i="2"/>
  <c r="M84" i="2"/>
  <c r="A1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C84" i="1"/>
  <c r="D84" i="1"/>
  <c r="E84" i="1"/>
  <c r="F84" i="1"/>
  <c r="G84" i="1"/>
  <c r="H84" i="1"/>
  <c r="I84" i="1"/>
  <c r="J84" i="1"/>
  <c r="L84" i="1"/>
  <c r="M84" i="1"/>
  <c r="B16" i="4"/>
  <c r="D16" i="4"/>
  <c r="J16" i="4" s="1"/>
  <c r="F16" i="4"/>
  <c r="G16" i="4"/>
  <c r="B17" i="4"/>
  <c r="D17" i="4"/>
  <c r="J17" i="4" s="1"/>
  <c r="F17" i="4"/>
  <c r="G17" i="4"/>
  <c r="B18" i="4"/>
  <c r="D18" i="4"/>
  <c r="J18" i="4" s="1"/>
  <c r="F18" i="4"/>
  <c r="G18" i="4"/>
  <c r="B19" i="4"/>
  <c r="D19" i="4"/>
  <c r="F19" i="4"/>
  <c r="G19" i="4"/>
  <c r="B20" i="4"/>
  <c r="D20" i="4"/>
  <c r="J20" i="4" s="1"/>
  <c r="F20" i="4"/>
  <c r="G20" i="4"/>
  <c r="B21" i="4"/>
  <c r="D21" i="4"/>
  <c r="J21" i="4" s="1"/>
  <c r="F21" i="4"/>
  <c r="G21" i="4"/>
  <c r="B22" i="4"/>
  <c r="D22" i="4"/>
  <c r="J22" i="4" s="1"/>
  <c r="F22" i="4"/>
  <c r="G22" i="4"/>
  <c r="B23" i="4"/>
  <c r="D23" i="4"/>
  <c r="J23" i="4" s="1"/>
  <c r="F23" i="4"/>
  <c r="G23" i="4"/>
  <c r="B24" i="4"/>
  <c r="D24" i="4"/>
  <c r="J24" i="4" s="1"/>
  <c r="F24" i="4"/>
  <c r="G24" i="4"/>
  <c r="B25" i="4"/>
  <c r="D25" i="4"/>
  <c r="J25" i="4" s="1"/>
  <c r="F25" i="4"/>
  <c r="G25" i="4"/>
  <c r="B26" i="4"/>
  <c r="D26" i="4"/>
  <c r="J26" i="4" s="1"/>
  <c r="F26" i="4"/>
  <c r="G26" i="4"/>
  <c r="B27" i="4"/>
  <c r="D27" i="4"/>
  <c r="J27" i="4" s="1"/>
  <c r="F27" i="4"/>
  <c r="G27" i="4"/>
  <c r="B28" i="4"/>
  <c r="D28" i="4"/>
  <c r="F28" i="4"/>
  <c r="G28" i="4"/>
  <c r="B29" i="4"/>
  <c r="D29" i="4"/>
  <c r="J29" i="4" s="1"/>
  <c r="F29" i="4"/>
  <c r="G29" i="4"/>
  <c r="B30" i="4"/>
  <c r="D30" i="4"/>
  <c r="J30" i="4" s="1"/>
  <c r="F30" i="4"/>
  <c r="B31" i="4"/>
  <c r="D31" i="4"/>
  <c r="J31" i="4" s="1"/>
  <c r="F31" i="4"/>
  <c r="G31" i="4"/>
  <c r="B32" i="4"/>
  <c r="D32" i="4"/>
  <c r="J32" i="4" s="1"/>
  <c r="F32" i="4"/>
  <c r="G32" i="4"/>
  <c r="B33" i="4"/>
  <c r="D33" i="4"/>
  <c r="J33" i="4" s="1"/>
  <c r="F33" i="4"/>
  <c r="G33" i="4"/>
  <c r="B34" i="4"/>
  <c r="D34" i="4"/>
  <c r="J34" i="4" s="1"/>
  <c r="F34" i="4"/>
  <c r="G34" i="4"/>
  <c r="B35" i="4"/>
  <c r="D35" i="4"/>
  <c r="J35" i="4" s="1"/>
  <c r="F35" i="4"/>
  <c r="G35" i="4"/>
  <c r="B36" i="4"/>
  <c r="D36" i="4"/>
  <c r="J36" i="4" s="1"/>
  <c r="F36" i="4"/>
  <c r="G36" i="4"/>
  <c r="B37" i="4"/>
  <c r="D37" i="4"/>
  <c r="J37" i="4" s="1"/>
  <c r="F37" i="4"/>
  <c r="G37" i="4"/>
  <c r="B38" i="4"/>
  <c r="D38" i="4"/>
  <c r="J38" i="4" s="1"/>
  <c r="F38" i="4"/>
  <c r="G38" i="4"/>
  <c r="B39" i="4"/>
  <c r="D39" i="4"/>
  <c r="J39" i="4" s="1"/>
  <c r="F39" i="4"/>
  <c r="G39" i="4"/>
  <c r="B40" i="4"/>
  <c r="D40" i="4"/>
  <c r="F40" i="4"/>
  <c r="G40" i="4"/>
  <c r="B41" i="4"/>
  <c r="D41" i="4"/>
  <c r="J41" i="4" s="1"/>
  <c r="F41" i="4"/>
  <c r="G41" i="4"/>
  <c r="B42" i="4"/>
  <c r="D42" i="4"/>
  <c r="J42" i="4" s="1"/>
  <c r="F42" i="4"/>
  <c r="G42" i="4"/>
  <c r="B43" i="4"/>
  <c r="D43" i="4"/>
  <c r="J43" i="4" s="1"/>
  <c r="F43" i="4"/>
  <c r="G43" i="4"/>
  <c r="B44" i="4"/>
  <c r="D44" i="4"/>
  <c r="J44" i="4" s="1"/>
  <c r="F44" i="4"/>
  <c r="G44" i="4"/>
  <c r="B45" i="4"/>
  <c r="D45" i="4"/>
  <c r="J45" i="4" s="1"/>
  <c r="F45" i="4"/>
  <c r="G45" i="4"/>
  <c r="B46" i="4"/>
  <c r="D46" i="4"/>
  <c r="J46" i="4" s="1"/>
  <c r="F46" i="4"/>
  <c r="G46" i="4"/>
  <c r="B47" i="4"/>
  <c r="D47" i="4"/>
  <c r="J47" i="4" s="1"/>
  <c r="F47" i="4"/>
  <c r="G47" i="4"/>
  <c r="B48" i="4"/>
  <c r="D48" i="4"/>
  <c r="J48" i="4" s="1"/>
  <c r="F48" i="4"/>
  <c r="G48" i="4"/>
  <c r="B49" i="4"/>
  <c r="D49" i="4"/>
  <c r="J49" i="4" s="1"/>
  <c r="F49" i="4"/>
  <c r="G49" i="4"/>
  <c r="B50" i="4"/>
  <c r="D50" i="4"/>
  <c r="J50" i="4" s="1"/>
  <c r="F50" i="4"/>
  <c r="G50" i="4"/>
  <c r="B51" i="4"/>
  <c r="D51" i="4"/>
  <c r="J51" i="4" s="1"/>
  <c r="F51" i="4"/>
  <c r="G51" i="4"/>
  <c r="B52" i="4"/>
  <c r="D52" i="4"/>
  <c r="J52" i="4" s="1"/>
  <c r="F52" i="4"/>
  <c r="G52" i="4"/>
  <c r="B53" i="4"/>
  <c r="D53" i="4"/>
  <c r="J53" i="4" s="1"/>
  <c r="F53" i="4"/>
  <c r="G53" i="4"/>
  <c r="B54" i="4"/>
  <c r="D54" i="4"/>
  <c r="J54" i="4" s="1"/>
  <c r="F54" i="4"/>
  <c r="G54" i="4"/>
  <c r="B55" i="4"/>
  <c r="D55" i="4"/>
  <c r="J55" i="4" s="1"/>
  <c r="F55" i="4"/>
  <c r="G55" i="4"/>
  <c r="B56" i="4"/>
  <c r="D56" i="4"/>
  <c r="F56" i="4"/>
  <c r="G56" i="4"/>
  <c r="B57" i="4"/>
  <c r="D57" i="4"/>
  <c r="J57" i="4" s="1"/>
  <c r="F57" i="4"/>
  <c r="G57" i="4"/>
  <c r="B58" i="4"/>
  <c r="D58" i="4"/>
  <c r="J58" i="4" s="1"/>
  <c r="F58" i="4"/>
  <c r="G58" i="4"/>
  <c r="B59" i="4"/>
  <c r="D59" i="4"/>
  <c r="J59" i="4" s="1"/>
  <c r="F59" i="4"/>
  <c r="G59" i="4"/>
  <c r="B60" i="4"/>
  <c r="D60" i="4"/>
  <c r="J60" i="4" s="1"/>
  <c r="F60" i="4"/>
  <c r="G60" i="4"/>
  <c r="B61" i="4"/>
  <c r="D61" i="4"/>
  <c r="J61" i="4" s="1"/>
  <c r="F61" i="4"/>
  <c r="G61" i="4"/>
  <c r="B62" i="4"/>
  <c r="D62" i="4"/>
  <c r="J62" i="4" s="1"/>
  <c r="F62" i="4"/>
  <c r="G62" i="4"/>
  <c r="B63" i="4"/>
  <c r="D63" i="4"/>
  <c r="J63" i="4" s="1"/>
  <c r="F63" i="4"/>
  <c r="G63" i="4"/>
  <c r="B64" i="4"/>
  <c r="D64" i="4"/>
  <c r="J64" i="4" s="1"/>
  <c r="F64" i="4"/>
  <c r="G64" i="4"/>
  <c r="B65" i="4"/>
  <c r="D65" i="4"/>
  <c r="F65" i="4"/>
  <c r="G65" i="4"/>
  <c r="B66" i="4"/>
  <c r="D66" i="4"/>
  <c r="J66" i="4" s="1"/>
  <c r="F66" i="4"/>
  <c r="G66" i="4"/>
  <c r="B67" i="4"/>
  <c r="D67" i="4"/>
  <c r="J67" i="4" s="1"/>
  <c r="F67" i="4"/>
  <c r="G67" i="4"/>
  <c r="B68" i="4"/>
  <c r="D68" i="4"/>
  <c r="J68" i="4" s="1"/>
  <c r="F68" i="4"/>
  <c r="G68" i="4"/>
  <c r="B69" i="4"/>
  <c r="D69" i="4"/>
  <c r="J69" i="4" s="1"/>
  <c r="F69" i="4"/>
  <c r="G69" i="4"/>
  <c r="B70" i="4"/>
  <c r="D70" i="4"/>
  <c r="J70" i="4" s="1"/>
  <c r="F70" i="4"/>
  <c r="G70" i="4"/>
  <c r="B71" i="4"/>
  <c r="D71" i="4"/>
  <c r="J71" i="4" s="1"/>
  <c r="F71" i="4"/>
  <c r="G71" i="4"/>
  <c r="B72" i="4"/>
  <c r="D72" i="4"/>
  <c r="J72" i="4" s="1"/>
  <c r="F72" i="4"/>
  <c r="G72" i="4"/>
  <c r="B73" i="4"/>
  <c r="D73" i="4"/>
  <c r="J73" i="4" s="1"/>
  <c r="F73" i="4"/>
  <c r="G73" i="4"/>
  <c r="B74" i="4"/>
  <c r="D74" i="4"/>
  <c r="J74" i="4" s="1"/>
  <c r="F74" i="4"/>
  <c r="G74" i="4"/>
  <c r="B75" i="4"/>
  <c r="D75" i="4"/>
  <c r="J75" i="4" s="1"/>
  <c r="F75" i="4"/>
  <c r="G75" i="4"/>
  <c r="B76" i="4"/>
  <c r="D76" i="4"/>
  <c r="J76" i="4" s="1"/>
  <c r="F76" i="4"/>
  <c r="G76" i="4"/>
  <c r="B77" i="4"/>
  <c r="D77" i="4"/>
  <c r="J77" i="4" s="1"/>
  <c r="F77" i="4"/>
  <c r="G77" i="4"/>
  <c r="B78" i="4"/>
  <c r="D78" i="4"/>
  <c r="J78" i="4" s="1"/>
  <c r="F78" i="4"/>
  <c r="G78" i="4"/>
  <c r="B79" i="4"/>
  <c r="D79" i="4"/>
  <c r="F79" i="4"/>
  <c r="G79" i="4"/>
  <c r="B80" i="4"/>
  <c r="D80" i="4"/>
  <c r="J80" i="4" s="1"/>
  <c r="F80" i="4"/>
  <c r="G80" i="4"/>
  <c r="B81" i="4"/>
  <c r="D81" i="4"/>
  <c r="J81" i="4" s="1"/>
  <c r="F81" i="4"/>
  <c r="G81" i="4"/>
  <c r="B82" i="4"/>
  <c r="D82" i="4"/>
  <c r="J82" i="4" s="1"/>
  <c r="F82" i="4"/>
  <c r="G82" i="4"/>
  <c r="L84" i="5"/>
  <c r="G30" i="4"/>
  <c r="E53" i="4" l="1"/>
  <c r="E28" i="4"/>
  <c r="N60" i="7"/>
  <c r="N50" i="7"/>
  <c r="N48" i="7"/>
  <c r="N80" i="7"/>
  <c r="N40" i="7"/>
  <c r="N32" i="7"/>
  <c r="E50" i="4"/>
  <c r="N84" i="2"/>
  <c r="N44" i="7"/>
  <c r="N18" i="7"/>
  <c r="E65" i="4"/>
  <c r="N84" i="1"/>
  <c r="E40" i="4"/>
  <c r="N35" i="7"/>
  <c r="D84" i="4"/>
  <c r="E73" i="4"/>
  <c r="E66" i="4"/>
  <c r="J40" i="4"/>
  <c r="J65" i="4"/>
  <c r="E18" i="4"/>
  <c r="N19" i="7"/>
  <c r="N29" i="7"/>
  <c r="N26" i="7"/>
  <c r="J28" i="4"/>
  <c r="N36" i="7"/>
  <c r="N46" i="7"/>
  <c r="E55" i="4"/>
  <c r="E42" i="4"/>
  <c r="E79" i="4"/>
  <c r="E45" i="4"/>
  <c r="N84" i="9"/>
  <c r="E48" i="4"/>
  <c r="E51" i="4"/>
  <c r="E56" i="4"/>
  <c r="N41" i="7"/>
  <c r="E38" i="4"/>
  <c r="N56" i="7"/>
  <c r="E44" i="4"/>
  <c r="N84" i="5"/>
  <c r="G84" i="4"/>
  <c r="N84" i="3"/>
  <c r="F84" i="4"/>
  <c r="G84" i="7"/>
  <c r="E63" i="4"/>
  <c r="N34" i="7"/>
  <c r="E84" i="7"/>
  <c r="N22" i="7"/>
  <c r="E17" i="4"/>
  <c r="E30" i="4"/>
  <c r="J79" i="4"/>
  <c r="J56" i="4"/>
  <c r="J19" i="4"/>
  <c r="N28" i="7"/>
  <c r="N20" i="7"/>
  <c r="N30" i="7"/>
  <c r="D84" i="7"/>
  <c r="N21" i="7"/>
  <c r="E71" i="4"/>
  <c r="N31" i="7"/>
  <c r="N61" i="7"/>
  <c r="N49" i="7"/>
  <c r="N75" i="7"/>
  <c r="N55" i="7"/>
  <c r="N27" i="7"/>
  <c r="N81" i="7"/>
  <c r="N79" i="7"/>
  <c r="N57" i="7"/>
  <c r="N23" i="7"/>
  <c r="N33" i="7"/>
  <c r="N43" i="7"/>
  <c r="N53" i="7"/>
  <c r="N63" i="7"/>
  <c r="N73" i="7"/>
  <c r="N77" i="7"/>
  <c r="N71" i="7"/>
  <c r="N69" i="7"/>
  <c r="N67" i="7"/>
  <c r="N65" i="7"/>
  <c r="N82" i="7"/>
  <c r="C84" i="7"/>
  <c r="E23" i="4"/>
  <c r="N59" i="7"/>
  <c r="N37" i="7"/>
  <c r="H84" i="7"/>
  <c r="N51" i="7"/>
  <c r="N47" i="7"/>
  <c r="N45" i="7"/>
  <c r="N17" i="7"/>
  <c r="E58" i="4"/>
  <c r="N39" i="7"/>
  <c r="N25" i="7"/>
  <c r="E67" i="4"/>
  <c r="E61" i="4"/>
  <c r="M84" i="7"/>
  <c r="L84" i="7"/>
  <c r="N16" i="7"/>
  <c r="N72" i="7"/>
  <c r="N38" i="7"/>
  <c r="K84" i="7"/>
  <c r="E29" i="4"/>
  <c r="E77" i="4"/>
  <c r="N74" i="7"/>
  <c r="N62" i="7"/>
  <c r="I84" i="7"/>
  <c r="J84" i="7"/>
  <c r="N78" i="7"/>
  <c r="N76" i="7"/>
  <c r="N70" i="7"/>
  <c r="N68" i="7"/>
  <c r="N66" i="7"/>
  <c r="N64" i="7"/>
  <c r="N58" i="7"/>
  <c r="N24" i="7"/>
  <c r="E60" i="4"/>
  <c r="N54" i="7"/>
  <c r="N52" i="7"/>
  <c r="N42" i="7"/>
  <c r="E49" i="4"/>
  <c r="E72" i="4"/>
  <c r="E36" i="4"/>
  <c r="E74" i="4"/>
  <c r="E19" i="4"/>
  <c r="E37" i="4"/>
  <c r="E62" i="4"/>
  <c r="E20" i="4"/>
  <c r="E22" i="4"/>
  <c r="E39" i="4"/>
  <c r="E52" i="4"/>
  <c r="E78" i="4"/>
  <c r="E33" i="4"/>
  <c r="E25" i="4"/>
  <c r="E41" i="4"/>
  <c r="E54" i="4"/>
  <c r="E26" i="4"/>
  <c r="E80" i="4"/>
  <c r="E43" i="4"/>
  <c r="E82" i="4"/>
  <c r="E68" i="4"/>
  <c r="E70" i="4"/>
  <c r="E31" i="4"/>
  <c r="E46" i="4"/>
  <c r="C84" i="4"/>
  <c r="E16" i="4"/>
  <c r="E32" i="4"/>
  <c r="E59" i="4"/>
  <c r="E57" i="4"/>
  <c r="E35" i="4"/>
  <c r="E21" i="4"/>
  <c r="E64" i="4"/>
  <c r="E76" i="4"/>
  <c r="E27" i="4"/>
  <c r="E47" i="4"/>
  <c r="E75" i="4"/>
  <c r="F84" i="7"/>
  <c r="E69" i="4"/>
  <c r="B84" i="7"/>
  <c r="E81" i="4"/>
  <c r="E34" i="4"/>
  <c r="E24" i="4"/>
  <c r="B84" i="4"/>
  <c r="J84" i="4" l="1"/>
  <c r="N84" i="7"/>
  <c r="E84" i="4"/>
  <c r="N16" i="8" l="1"/>
  <c r="N22" i="8"/>
  <c r="N55" i="8"/>
  <c r="N56" i="8"/>
  <c r="N62" i="8"/>
  <c r="N41" i="8"/>
  <c r="N49" i="8"/>
  <c r="N59" i="8"/>
  <c r="N68" i="8"/>
  <c r="N20" i="8"/>
  <c r="N64" i="8"/>
  <c r="N58" i="8"/>
  <c r="N71" i="8"/>
  <c r="B84" i="8"/>
  <c r="N84" i="8" s="1"/>
  <c r="N18" i="8"/>
  <c r="N26" i="8"/>
  <c r="N69" i="8"/>
  <c r="N38" i="8"/>
  <c r="N63" i="8"/>
  <c r="N24" i="8"/>
  <c r="N29" i="8"/>
  <c r="H62" i="4"/>
  <c r="I62" i="4" s="1"/>
  <c r="K62" i="4" s="1"/>
  <c r="H41" i="4"/>
  <c r="I41" i="4" s="1"/>
  <c r="K41" i="4" s="1"/>
  <c r="H49" i="4"/>
  <c r="I49" i="4" s="1"/>
  <c r="K49" i="4" s="1"/>
  <c r="H59" i="4"/>
  <c r="I59" i="4" s="1"/>
  <c r="K59" i="4" s="1"/>
  <c r="H68" i="4"/>
  <c r="I68" i="4" s="1"/>
  <c r="K68" i="4" s="1"/>
  <c r="H20" i="4"/>
  <c r="I20" i="4" s="1"/>
  <c r="K20" i="4" s="1"/>
  <c r="H64" i="4"/>
  <c r="I64" i="4" s="1"/>
  <c r="K64" i="4" s="1"/>
  <c r="H58" i="4"/>
  <c r="I58" i="4" s="1"/>
  <c r="K58" i="4" s="1"/>
  <c r="N44" i="8"/>
  <c r="N77" i="8"/>
  <c r="N23" i="8"/>
  <c r="N31" i="8"/>
  <c r="N70" i="8"/>
  <c r="N30" i="8"/>
  <c r="N27" i="8"/>
  <c r="N19" i="8"/>
  <c r="N78" i="8"/>
  <c r="N40" i="8"/>
  <c r="N53" i="8"/>
  <c r="N75" i="8"/>
  <c r="N25" i="8"/>
  <c r="N43" i="8"/>
  <c r="N36" i="8"/>
  <c r="N60" i="8"/>
  <c r="N37" i="8"/>
  <c r="N42" i="8"/>
  <c r="H23" i="4"/>
  <c r="I23" i="4" s="1"/>
  <c r="K23" i="4" s="1"/>
  <c r="H31" i="4"/>
  <c r="I31" i="4" s="1"/>
  <c r="K31" i="4" s="1"/>
  <c r="H70" i="4"/>
  <c r="I70" i="4" s="1"/>
  <c r="K70" i="4" s="1"/>
  <c r="H30" i="4"/>
  <c r="I30" i="4" s="1"/>
  <c r="K30" i="4" s="1"/>
  <c r="H56" i="4"/>
  <c r="I56" i="4" s="1"/>
  <c r="K56" i="4" s="1"/>
  <c r="N57" i="8"/>
  <c r="N79" i="8"/>
  <c r="N34" i="8"/>
  <c r="H34" i="4"/>
  <c r="I34" i="4" s="1"/>
  <c r="K34" i="4" s="1"/>
  <c r="N80" i="8"/>
  <c r="N72" i="8"/>
  <c r="N33" i="8"/>
  <c r="H18" i="4"/>
  <c r="I18" i="4" s="1"/>
  <c r="K18" i="4" s="1"/>
  <c r="H26" i="4"/>
  <c r="I26" i="4"/>
  <c r="K26" i="4" s="1"/>
  <c r="H75" i="4"/>
  <c r="I75" i="4" s="1"/>
  <c r="K75" i="4" s="1"/>
  <c r="H25" i="4"/>
  <c r="I25" i="4"/>
  <c r="K25" i="4" s="1"/>
  <c r="H43" i="4"/>
  <c r="I43" i="4" s="1"/>
  <c r="K43" i="4" s="1"/>
  <c r="H29" i="4"/>
  <c r="I29" i="4" s="1"/>
  <c r="K29" i="4" s="1"/>
  <c r="H36" i="4"/>
  <c r="I36" i="4" s="1"/>
  <c r="K36" i="4" s="1"/>
  <c r="N51" i="8"/>
  <c r="H42" i="4"/>
  <c r="I42" i="4" s="1"/>
  <c r="K42" i="4" s="1"/>
  <c r="N48" i="8"/>
  <c r="N47" i="8"/>
  <c r="N46" i="8"/>
  <c r="H46" i="4"/>
  <c r="I46" i="4" s="1"/>
  <c r="K46" i="4" s="1"/>
  <c r="N67" i="8"/>
  <c r="N81" i="8"/>
  <c r="N76" i="8"/>
  <c r="N66" i="8"/>
  <c r="H74" i="4"/>
  <c r="I74" i="4" s="1"/>
  <c r="K74" i="4" s="1"/>
  <c r="N74" i="8"/>
  <c r="N50" i="8"/>
  <c r="N21" i="8"/>
  <c r="N45" i="8"/>
  <c r="H27" i="4"/>
  <c r="I27" i="4" s="1"/>
  <c r="K27" i="4" s="1"/>
  <c r="H63" i="4"/>
  <c r="I63" i="4" s="1"/>
  <c r="K63" i="4" s="1"/>
  <c r="H48" i="4"/>
  <c r="I48" i="4" s="1"/>
  <c r="K48" i="4" s="1"/>
  <c r="H47" i="4"/>
  <c r="I47" i="4" s="1"/>
  <c r="K47" i="4" s="1"/>
  <c r="H19" i="4"/>
  <c r="I19" i="4" s="1"/>
  <c r="K19" i="4" s="1"/>
  <c r="H51" i="4"/>
  <c r="I51" i="4" s="1"/>
  <c r="K51" i="4" s="1"/>
  <c r="H69" i="4"/>
  <c r="I69" i="4" s="1"/>
  <c r="K69" i="4" s="1"/>
  <c r="N52" i="8"/>
  <c r="N54" i="8"/>
  <c r="N65" i="8"/>
  <c r="H65" i="4"/>
  <c r="I65" i="4" s="1"/>
  <c r="K65" i="4" s="1"/>
  <c r="H77" i="4"/>
  <c r="I77" i="4" s="1"/>
  <c r="K77" i="4" s="1"/>
  <c r="H60" i="4"/>
  <c r="I60" i="4" s="1"/>
  <c r="K60" i="4" s="1"/>
  <c r="H80" i="4"/>
  <c r="I80" i="4" s="1"/>
  <c r="K80" i="4" s="1"/>
  <c r="H50" i="4"/>
  <c r="I50" i="4" s="1"/>
  <c r="K50" i="4" s="1"/>
  <c r="H81" i="4"/>
  <c r="I81" i="4" s="1"/>
  <c r="K81" i="4" s="1"/>
  <c r="H76" i="4"/>
  <c r="I76" i="4" s="1"/>
  <c r="K76" i="4" s="1"/>
  <c r="H66" i="4"/>
  <c r="I66" i="4"/>
  <c r="K66" i="4" s="1"/>
  <c r="N28" i="8"/>
  <c r="N61" i="8"/>
  <c r="N39" i="8"/>
  <c r="N82" i="8"/>
  <c r="N17" i="8"/>
  <c r="H78" i="4"/>
  <c r="I78" i="4" s="1"/>
  <c r="K78" i="4" s="1"/>
  <c r="H67" i="4"/>
  <c r="I67" i="4" s="1"/>
  <c r="K67" i="4" s="1"/>
  <c r="H55" i="4"/>
  <c r="I55" i="4"/>
  <c r="K55" i="4" s="1"/>
  <c r="H28" i="4"/>
  <c r="I28" i="4" s="1"/>
  <c r="K28" i="4" s="1"/>
  <c r="N73" i="8"/>
  <c r="H54" i="4"/>
  <c r="I54" i="4" s="1"/>
  <c r="K54" i="4" s="1"/>
  <c r="H39" i="4"/>
  <c r="I39" i="4" s="1"/>
  <c r="K39" i="4" s="1"/>
  <c r="H22" i="4"/>
  <c r="I22" i="4" s="1"/>
  <c r="K22" i="4" s="1"/>
  <c r="H45" i="4"/>
  <c r="I45" i="4" s="1"/>
  <c r="K45" i="4" s="1"/>
  <c r="H82" i="4"/>
  <c r="I82" i="4" s="1"/>
  <c r="K82" i="4" s="1"/>
  <c r="H38" i="4"/>
  <c r="I38" i="4" s="1"/>
  <c r="K38" i="4" s="1"/>
  <c r="H24" i="4"/>
  <c r="I24" i="4" s="1"/>
  <c r="K24" i="4" s="1"/>
  <c r="H17" i="4"/>
  <c r="I17" i="4" s="1"/>
  <c r="K17" i="4" s="1"/>
  <c r="H57" i="4"/>
  <c r="I57" i="4" s="1"/>
  <c r="K57" i="4" s="1"/>
  <c r="H79" i="4"/>
  <c r="I79" i="4" s="1"/>
  <c r="K79" i="4" s="1"/>
  <c r="N35" i="8"/>
  <c r="H16" i="4"/>
  <c r="I16" i="4" s="1"/>
  <c r="K16" i="4" s="1"/>
  <c r="N32" i="8"/>
  <c r="H61" i="4"/>
  <c r="I61" i="4" s="1"/>
  <c r="K61" i="4" s="1"/>
  <c r="H33" i="4"/>
  <c r="I33" i="4" s="1"/>
  <c r="K33" i="4" s="1"/>
  <c r="H53" i="4"/>
  <c r="I53" i="4" s="1"/>
  <c r="K53" i="4" s="1"/>
  <c r="H40" i="4"/>
  <c r="I40" i="4" s="1"/>
  <c r="K40" i="4" s="1"/>
  <c r="H32" i="4"/>
  <c r="I32" i="4" s="1"/>
  <c r="K32" i="4" s="1"/>
  <c r="H72" i="4"/>
  <c r="I72" i="4" s="1"/>
  <c r="K72" i="4" s="1"/>
  <c r="H35" i="4"/>
  <c r="I35" i="4" s="1"/>
  <c r="K35" i="4" s="1"/>
  <c r="H71" i="4"/>
  <c r="I71" i="4"/>
  <c r="K71" i="4" s="1"/>
  <c r="H52" i="4"/>
  <c r="I52" i="4" s="1"/>
  <c r="K52" i="4" s="1"/>
  <c r="H73" i="4"/>
  <c r="I73" i="4" s="1"/>
  <c r="K73" i="4" s="1"/>
  <c r="H21" i="4"/>
  <c r="I21" i="4" s="1"/>
  <c r="K21" i="4" s="1"/>
  <c r="H44" i="4"/>
  <c r="I44" i="4" s="1"/>
  <c r="K44" i="4" s="1"/>
  <c r="H37" i="4"/>
  <c r="I37" i="4" s="1"/>
  <c r="K37" i="4" s="1"/>
  <c r="H84" i="4" l="1"/>
  <c r="K84" i="4"/>
  <c r="I84" i="4"/>
</calcChain>
</file>

<file path=xl/sharedStrings.xml><?xml version="1.0" encoding="utf-8"?>
<sst xmlns="http://schemas.openxmlformats.org/spreadsheetml/2006/main" count="678" uniqueCount="104">
  <si>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</si>
  <si>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</si>
  <si>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</si>
  <si>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</si>
  <si>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</si>
  <si>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</si>
  <si>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</si>
  <si>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</si>
  <si>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</si>
  <si>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</si>
  <si>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</si>
  <si>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</si>
  <si>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</si>
  <si>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</si>
  <si>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</si>
  <si>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</si>
  <si>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</si>
  <si>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</si>
  <si>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</si>
  <si>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</si>
  <si>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</si>
  <si>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</si>
  <si>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</si>
  <si>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</si>
  <si>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</si>
  <si>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</si>
  <si>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</si>
  <si>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</si>
  <si>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</si>
  <si>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</si>
  <si>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</si>
  <si>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</si>
  <si>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</si>
  <si>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</si>
  <si>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</si>
  <si>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</si>
  <si>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</si>
  <si>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</si>
  <si>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</si>
  <si>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</si>
  <si>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</si>
  <si>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</si>
  <si>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</si>
  <si>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</si>
  <si>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</si>
  <si>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</si>
  <si>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</si>
  <si>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</si>
  <si>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</si>
  <si>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</si>
  <si>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</si>
  <si>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</si>
  <si>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</si>
  <si>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</si>
  <si>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</si>
  <si>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</si>
  <si>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</si>
  <si>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</si>
  <si>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</si>
  <si>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</si>
  <si>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</si>
  <si>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</si>
  <si>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</si>
  <si>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</si>
  <si>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</si>
  <si>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</si>
  <si>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</si>
  <si>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</si>
  <si>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</si>
  <si>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</si>
  <si>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</si>
  <si>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</si>
  <si>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</si>
  <si>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</si>
  <si>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</si>
  <si>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5</t>
  </si>
  <si>
    <t>STATE DISTRIBUTIONS TO LOCAL GOVERNMENTS</t>
  </si>
  <si>
    <t>HALF-CENT SALES TAX SHARING</t>
  </si>
  <si>
    <t>(YTD DISTRIBUTIONS FOR MONTH INDICATED)</t>
  </si>
  <si>
    <t>Half-Cent</t>
  </si>
  <si>
    <t>Chapter 218</t>
  </si>
  <si>
    <t>Total</t>
  </si>
  <si>
    <t>Emergency</t>
  </si>
  <si>
    <t>Supplemental</t>
  </si>
  <si>
    <t>to County</t>
  </si>
  <si>
    <t>to City</t>
  </si>
  <si>
    <t>Under s.</t>
  </si>
  <si>
    <t>To city</t>
  </si>
  <si>
    <t>to Cities</t>
  </si>
  <si>
    <t>Govts.</t>
  </si>
  <si>
    <t>218.65(1)</t>
  </si>
  <si>
    <t>218.65(6)</t>
  </si>
  <si>
    <t>&amp; Counties</t>
  </si>
  <si>
    <t>Total Distributions under Part VI</t>
  </si>
  <si>
    <t>23 Miami-Dade</t>
  </si>
  <si>
    <t xml:space="preserve">Fiscally </t>
  </si>
  <si>
    <t>Constrained</t>
  </si>
  <si>
    <t>Distribution</t>
  </si>
  <si>
    <t>HALF-CENT SALES TAX Adjustment</t>
  </si>
  <si>
    <t xml:space="preserve">Adjustment </t>
  </si>
  <si>
    <t>Available for</t>
  </si>
  <si>
    <t>under s. 409.915</t>
  </si>
  <si>
    <t>SFY19-20</t>
  </si>
  <si>
    <t>VALIDATED TAX RECEIPTS DATA FOR: JULY 2019 THROUGH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</si>
</sst>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6" x14ac:knownFonts="1">
    <font>
      <sz val="10"/>
      <name val="Times New Roman"/>
    </font>
    <font>
      <sz val="10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/>
    <xf numFmtId="0" fontId="5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17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3" fontId="0" fillId="0" borderId="0" xfId="0" applyNumberFormat="1" applyAlignment="1">
      <alignment horizontal="right"/>
    </xf>
    <xf numFmtId="3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164" fontId="0" fillId="0" borderId="0" xfId="0" applyNumberFormat="1"/>
    <xf numFmtId="0" fontId="3" fillId="0" borderId="0" xfId="0" applyFont="1" applyBorder="1" applyAlignment="1">
      <alignment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vertical="top" wrapText="1"/>
    </xf>
    <xf numFmtId="3" fontId="2" fillId="0" borderId="0" xfId="7" applyNumberFormat="1" applyFont="1" applyBorder="1" applyAlignment="1">
      <alignment horizontal="right" vertical="top" wrapText="1"/>
    </xf>
    <xf numFmtId="3" fontId="2" fillId="0" borderId="0" xfId="7" applyNumberFormat="1" applyFont="1" applyFill="1" applyBorder="1" applyAlignment="1">
      <alignment horizontal="right" vertical="top" wrapText="1"/>
    </xf>
    <xf numFmtId="3" fontId="2" fillId="0" borderId="0" xfId="8" applyNumberFormat="1" applyFont="1" applyBorder="1" applyAlignment="1">
      <alignment horizontal="right" vertical="top" wrapText="1"/>
    </xf>
    <xf numFmtId="3" fontId="2" fillId="0" borderId="0" xfId="8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/>
    <xf numFmtId="3" fontId="2" fillId="0" borderId="0" xfId="9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/>
    </xf>
    <xf numFmtId="0" fontId="4" fillId="0" borderId="0" xfId="0" applyFont="1"/>
    <xf numFmtId="0" fontId="4" fillId="0" borderId="0" xfId="0" applyFont="1" applyAlignment="1">
      <alignment horizontal="right"/>
    </xf>
    <xf numFmtId="4" fontId="2" fillId="0" borderId="0" xfId="8" applyNumberFormat="1" applyFont="1" applyBorder="1" applyAlignment="1">
      <alignment horizontal="right" vertical="top" wrapText="1"/>
    </xf>
    <xf numFmtId="3" fontId="4" fillId="0" borderId="0" xfId="0" applyNumberFormat="1" applyFont="1"/>
    <xf numFmtId="0" fontId="0" fillId="0" borderId="0" xfId="0" applyAlignment="1">
      <alignment horizontal="center"/>
    </xf>
  </cellXfs>
  <cellStyles count="10">
    <cellStyle name="Comma 2" xfId="1" xr:uid="{00000000-0005-0000-0000-000000000000}"/>
    <cellStyle name="Comma0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3 2" xfId="5" xr:uid="{00000000-0005-0000-0000-000005000000}"/>
    <cellStyle name="Normal 4" xfId="6" xr:uid="{00000000-0005-0000-0000-000006000000}"/>
    <cellStyle name="Normal_Emergency Distribution" xfId="7" xr:uid="{00000000-0005-0000-0000-000007000000}"/>
    <cellStyle name="Normal_Fiscally Constrained" xfId="8" xr:uid="{00000000-0005-0000-0000-000008000000}"/>
    <cellStyle name="Normal_Half-Cent to County Govs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</sheetPr>
  <dimension ref="A1:L86"/>
  <sheetViews>
    <sheetView tabSelected="1" workbookViewId="0">
      <pane ySplit="14" topLeftCell="A15" activePane="bottomLeft" state="frozen"/>
      <selection pane="bottomLeft" activeCell="H13" sqref="H13"/>
    </sheetView>
  </sheetViews>
  <sheetFormatPr defaultRowHeight="12.75" x14ac:dyDescent="0.2"/>
  <cols>
    <col min="1" max="1" width="16.83203125" customWidth="1"/>
    <col min="2" max="2" width="12.6640625" bestFit="1" customWidth="1"/>
    <col min="3" max="3" width="15.5" bestFit="1" customWidth="1"/>
    <col min="4" max="4" width="11" bestFit="1" customWidth="1"/>
    <col min="5" max="5" width="12.33203125" bestFit="1" customWidth="1"/>
    <col min="6" max="6" width="11.83203125" bestFit="1" customWidth="1"/>
    <col min="7" max="7" width="13.33203125" bestFit="1" customWidth="1"/>
    <col min="8" max="8" width="12" bestFit="1" customWidth="1"/>
    <col min="9" max="9" width="16.83203125" customWidth="1"/>
    <col min="10" max="10" width="13.6640625" bestFit="1" customWidth="1"/>
    <col min="11" max="11" width="12.6640625" bestFit="1" customWidth="1"/>
  </cols>
  <sheetData>
    <row r="1" spans="1:12" x14ac:dyDescent="0.2">
      <c r="A1" s="23" t="s">
        <v>103</v>
      </c>
      <c r="K1" t="s">
        <v>75</v>
      </c>
    </row>
    <row r="2" spans="1:12" x14ac:dyDescent="0.2">
      <c r="E2" s="6"/>
      <c r="F2" s="6"/>
      <c r="G2" s="6"/>
      <c r="H2" s="6"/>
      <c r="I2" s="6"/>
    </row>
    <row r="3" spans="1:12" x14ac:dyDescent="0.2">
      <c r="A3" s="27" t="s">
        <v>76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x14ac:dyDescent="0.2">
      <c r="A4" s="27" t="s">
        <v>77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x14ac:dyDescent="0.2">
      <c r="A5" s="27" t="s">
        <v>35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x14ac:dyDescent="0.2">
      <c r="A6" s="27" t="s">
        <v>36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x14ac:dyDescent="0.2">
      <c r="A7" s="27" t="s">
        <v>78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9" spans="1:12" x14ac:dyDescent="0.2">
      <c r="B9" s="2"/>
      <c r="C9" s="2"/>
      <c r="D9" s="2"/>
      <c r="E9" s="2"/>
      <c r="F9" s="2"/>
      <c r="G9" s="2"/>
      <c r="H9" s="2"/>
      <c r="I9" s="27" t="s">
        <v>93</v>
      </c>
      <c r="J9" s="27"/>
      <c r="K9" s="27"/>
    </row>
    <row r="10" spans="1:12" x14ac:dyDescent="0.2">
      <c r="B10" s="6" t="s">
        <v>79</v>
      </c>
      <c r="C10" s="6" t="s">
        <v>79</v>
      </c>
      <c r="D10" s="2"/>
      <c r="E10" s="2"/>
      <c r="F10" s="2"/>
      <c r="G10" s="2"/>
      <c r="H10" s="2"/>
      <c r="I10" s="2"/>
      <c r="J10" s="2" t="s">
        <v>80</v>
      </c>
      <c r="K10" s="2"/>
    </row>
    <row r="11" spans="1:12" x14ac:dyDescent="0.2">
      <c r="B11" s="6" t="s">
        <v>100</v>
      </c>
      <c r="C11" s="6" t="s">
        <v>97</v>
      </c>
      <c r="D11" s="2" t="s">
        <v>79</v>
      </c>
      <c r="E11" s="2" t="s">
        <v>81</v>
      </c>
      <c r="F11" s="2" t="s">
        <v>82</v>
      </c>
      <c r="G11" s="2" t="s">
        <v>83</v>
      </c>
      <c r="H11" s="2" t="s">
        <v>95</v>
      </c>
      <c r="I11" s="2" t="s">
        <v>81</v>
      </c>
      <c r="J11" s="2" t="s">
        <v>81</v>
      </c>
      <c r="K11" s="2" t="s">
        <v>81</v>
      </c>
    </row>
    <row r="12" spans="1:12" x14ac:dyDescent="0.2">
      <c r="A12" t="s">
        <v>0</v>
      </c>
      <c r="B12" s="2" t="s">
        <v>97</v>
      </c>
      <c r="C12" s="6" t="s">
        <v>84</v>
      </c>
      <c r="D12" s="2" t="s">
        <v>97</v>
      </c>
      <c r="E12" s="2" t="s">
        <v>79</v>
      </c>
      <c r="F12" s="2" t="s">
        <v>97</v>
      </c>
      <c r="G12" s="2" t="s">
        <v>97</v>
      </c>
      <c r="H12" s="2" t="s">
        <v>96</v>
      </c>
      <c r="I12" s="2" t="s">
        <v>97</v>
      </c>
      <c r="J12" s="2" t="s">
        <v>97</v>
      </c>
      <c r="K12" s="2" t="s">
        <v>97</v>
      </c>
    </row>
    <row r="13" spans="1:12" x14ac:dyDescent="0.2">
      <c r="B13" s="6" t="s">
        <v>84</v>
      </c>
      <c r="C13" s="6" t="s">
        <v>99</v>
      </c>
      <c r="D13" s="2" t="s">
        <v>85</v>
      </c>
      <c r="E13" s="2" t="s">
        <v>97</v>
      </c>
      <c r="F13" s="2" t="s">
        <v>86</v>
      </c>
      <c r="G13" s="2" t="s">
        <v>86</v>
      </c>
      <c r="H13" s="2" t="s">
        <v>97</v>
      </c>
      <c r="I13" s="2" t="s">
        <v>84</v>
      </c>
      <c r="J13" s="2" t="s">
        <v>87</v>
      </c>
      <c r="K13" s="2" t="s">
        <v>88</v>
      </c>
    </row>
    <row r="14" spans="1:12" x14ac:dyDescent="0.2">
      <c r="B14" s="6" t="s">
        <v>89</v>
      </c>
      <c r="C14" s="6" t="s">
        <v>101</v>
      </c>
      <c r="D14" s="2" t="s">
        <v>89</v>
      </c>
      <c r="E14" s="2"/>
      <c r="F14" s="2" t="s">
        <v>90</v>
      </c>
      <c r="G14" s="2" t="s">
        <v>91</v>
      </c>
      <c r="H14" s="2"/>
      <c r="I14" s="2" t="s">
        <v>89</v>
      </c>
      <c r="J14" s="2" t="s">
        <v>89</v>
      </c>
      <c r="K14" s="2" t="s">
        <v>92</v>
      </c>
    </row>
    <row r="15" spans="1:12" x14ac:dyDescent="0.2">
      <c r="A15" t="s">
        <v>1</v>
      </c>
      <c r="B15" s="2" t="s">
        <v>32</v>
      </c>
      <c r="C15" s="6" t="s">
        <v>32</v>
      </c>
      <c r="D15" s="2" t="s">
        <v>37</v>
      </c>
      <c r="E15" s="2" t="s">
        <v>37</v>
      </c>
      <c r="F15" s="2" t="s">
        <v>34</v>
      </c>
      <c r="G15" s="2" t="s">
        <v>34</v>
      </c>
      <c r="H15" s="2" t="s">
        <v>34</v>
      </c>
      <c r="I15" s="2" t="s">
        <v>33</v>
      </c>
      <c r="J15" s="2" t="s">
        <v>37</v>
      </c>
    </row>
    <row r="16" spans="1:12" x14ac:dyDescent="0.2">
      <c r="A16" t="s">
        <v>38</v>
      </c>
      <c r="B16" s="4">
        <f>SUM('Half-Cent to County before'!B16:M16)</f>
        <v>12367036.649999999</v>
      </c>
      <c r="C16" s="4">
        <f>'Half-cent County Adj'!N16</f>
        <v>-3298395.9600000004</v>
      </c>
      <c r="D16" s="4">
        <f>SUM('Half-Cent to City Govs'!B16:M16)</f>
        <v>9317325.0500000007</v>
      </c>
      <c r="E16" s="4">
        <f>SUM(B16:D16)</f>
        <v>18385965.739999998</v>
      </c>
      <c r="F16" s="4">
        <f>SUM('Emergency Distribution'!B16:M16)</f>
        <v>0</v>
      </c>
      <c r="G16" s="4">
        <f>SUM('Supplemental Distribution'!B16:M16)</f>
        <v>0</v>
      </c>
      <c r="H16" s="4">
        <f>SUM('Fiscally Constrained'!B16:M16)</f>
        <v>0</v>
      </c>
      <c r="I16" s="4">
        <f>SUM(B16+C16+F16+G16+H16)</f>
        <v>9068640.6899999976</v>
      </c>
      <c r="J16" s="5">
        <f>D16</f>
        <v>9317325.0500000007</v>
      </c>
      <c r="K16" s="5">
        <f>SUM(I16:J16)</f>
        <v>18385965.739999998</v>
      </c>
    </row>
    <row r="17" spans="1:11" x14ac:dyDescent="0.2">
      <c r="A17" t="s">
        <v>39</v>
      </c>
      <c r="B17" s="4">
        <f>SUM('Half-Cent to County before'!B17:M17)</f>
        <v>970248.10000000009</v>
      </c>
      <c r="C17" s="4">
        <f>'Half-cent County Adj'!N17</f>
        <v>-479929.1999999999</v>
      </c>
      <c r="D17" s="4">
        <f>SUM('Half-Cent to City Govs'!B17:M17)</f>
        <v>304289.62</v>
      </c>
      <c r="E17" s="4">
        <f t="shared" ref="E17:E80" si="0">SUM(B17:D17)</f>
        <v>794608.52000000025</v>
      </c>
      <c r="F17" s="4">
        <f>SUM('Emergency Distribution'!B17:M17)</f>
        <v>1111928.28</v>
      </c>
      <c r="G17" s="4">
        <f>SUM('Supplemental Distribution'!B17:M17)</f>
        <v>32365.210000000003</v>
      </c>
      <c r="H17" s="4">
        <f>SUM('Fiscally Constrained'!B17:M17)</f>
        <v>590873.94999999995</v>
      </c>
      <c r="I17" s="4">
        <f t="shared" ref="I17:I80" si="1">SUM(B17+C17+F17+G17+H17)</f>
        <v>2225486.34</v>
      </c>
      <c r="J17" s="5">
        <f t="shared" ref="J17:J80" si="2">D17</f>
        <v>304289.62</v>
      </c>
      <c r="K17" s="5">
        <f t="shared" ref="K17:K80" si="3">SUM(I17:J17)</f>
        <v>2529775.96</v>
      </c>
    </row>
    <row r="18" spans="1:11" x14ac:dyDescent="0.2">
      <c r="A18" t="s">
        <v>40</v>
      </c>
      <c r="B18" s="4">
        <f>SUM('Half-Cent to County before'!B18:M18)</f>
        <v>14416103.119999999</v>
      </c>
      <c r="C18" s="4">
        <f>'Half-cent County Adj'!N18</f>
        <v>0</v>
      </c>
      <c r="D18" s="4">
        <f>SUM('Half-Cent to City Govs'!B18:M18)</f>
        <v>10151297.530000001</v>
      </c>
      <c r="E18" s="4">
        <f t="shared" si="0"/>
        <v>24567400.649999999</v>
      </c>
      <c r="F18" s="4">
        <f>SUM('Emergency Distribution'!B18:M18)</f>
        <v>0</v>
      </c>
      <c r="G18" s="4">
        <f>SUM('Supplemental Distribution'!B18:M18)</f>
        <v>0</v>
      </c>
      <c r="H18" s="4">
        <f>SUM('Fiscally Constrained'!B18:M18)</f>
        <v>0</v>
      </c>
      <c r="I18" s="4">
        <f t="shared" si="1"/>
        <v>14416103.119999999</v>
      </c>
      <c r="J18" s="5">
        <f t="shared" si="2"/>
        <v>10151297.530000001</v>
      </c>
      <c r="K18" s="5">
        <f t="shared" si="3"/>
        <v>24567400.649999999</v>
      </c>
    </row>
    <row r="19" spans="1:11" x14ac:dyDescent="0.2">
      <c r="A19" t="s">
        <v>2</v>
      </c>
      <c r="B19" s="4">
        <f>SUM('Half-Cent to County before'!B19:M19)</f>
        <v>1224970.3</v>
      </c>
      <c r="C19" s="4">
        <f>'Half-cent County Adj'!N19</f>
        <v>0</v>
      </c>
      <c r="D19" s="4">
        <f>SUM('Half-Cent to City Govs'!B19:M19)</f>
        <v>379522.2099999999</v>
      </c>
      <c r="E19" s="4">
        <f t="shared" si="0"/>
        <v>1604492.51</v>
      </c>
      <c r="F19" s="4">
        <f>SUM('Emergency Distribution'!B19:M19)</f>
        <v>826390.17</v>
      </c>
      <c r="G19" s="4">
        <f>SUM('Supplemental Distribution'!B19:M19)</f>
        <v>48486.549999999996</v>
      </c>
      <c r="H19" s="4">
        <f>SUM('Fiscally Constrained'!B19:M19)</f>
        <v>678306.16</v>
      </c>
      <c r="I19" s="4">
        <f t="shared" si="1"/>
        <v>2778153.18</v>
      </c>
      <c r="J19" s="5">
        <f t="shared" si="2"/>
        <v>379522.2099999999</v>
      </c>
      <c r="K19" s="5">
        <f t="shared" si="3"/>
        <v>3157675.39</v>
      </c>
    </row>
    <row r="20" spans="1:11" x14ac:dyDescent="0.2">
      <c r="A20" t="s">
        <v>41</v>
      </c>
      <c r="B20" s="4">
        <f>SUM('Half-Cent to County before'!B20:M20)</f>
        <v>27070392.75</v>
      </c>
      <c r="C20" s="4">
        <f>'Half-cent County Adj'!N20</f>
        <v>-7025345.7600000016</v>
      </c>
      <c r="D20" s="4">
        <f>SUM('Half-Cent to City Govs'!B20:M20)</f>
        <v>21436889.489999998</v>
      </c>
      <c r="E20" s="4">
        <f t="shared" si="0"/>
        <v>41481936.479999997</v>
      </c>
      <c r="F20" s="4">
        <f>SUM('Emergency Distribution'!B20:M20)</f>
        <v>0</v>
      </c>
      <c r="G20" s="4">
        <f>SUM('Supplemental Distribution'!B20:M20)</f>
        <v>0</v>
      </c>
      <c r="H20" s="4">
        <f>SUM('Fiscally Constrained'!B20:M20)</f>
        <v>0</v>
      </c>
      <c r="I20" s="4">
        <f t="shared" si="1"/>
        <v>20045046.989999998</v>
      </c>
      <c r="J20" s="5">
        <f t="shared" si="2"/>
        <v>21436889.489999998</v>
      </c>
      <c r="K20" s="5">
        <f t="shared" si="3"/>
        <v>41481936.479999997</v>
      </c>
    </row>
    <row r="21" spans="1:11" x14ac:dyDescent="0.2">
      <c r="A21" t="s">
        <v>42</v>
      </c>
      <c r="B21" s="4">
        <f>SUM('Half-Cent to County before'!B21:M21)</f>
        <v>81212226.769999996</v>
      </c>
      <c r="C21" s="4">
        <f>'Half-cent County Adj'!N21</f>
        <v>0</v>
      </c>
      <c r="D21" s="4">
        <f>SUM('Half-Cent to City Govs'!B21:M21)</f>
        <v>120373962.52000001</v>
      </c>
      <c r="E21" s="4">
        <f t="shared" si="0"/>
        <v>201586189.29000002</v>
      </c>
      <c r="F21" s="4">
        <f>SUM('Emergency Distribution'!B21:M21)</f>
        <v>0</v>
      </c>
      <c r="G21" s="4">
        <f>SUM('Supplemental Distribution'!B21:M21)</f>
        <v>0</v>
      </c>
      <c r="H21" s="4">
        <f>SUM('Fiscally Constrained'!B21:M21)</f>
        <v>0</v>
      </c>
      <c r="I21" s="4">
        <f t="shared" si="1"/>
        <v>81212226.769999996</v>
      </c>
      <c r="J21" s="5">
        <f t="shared" si="2"/>
        <v>120373962.52000001</v>
      </c>
      <c r="K21" s="5">
        <f t="shared" si="3"/>
        <v>201586189.29000002</v>
      </c>
    </row>
    <row r="22" spans="1:11" x14ac:dyDescent="0.2">
      <c r="A22" t="s">
        <v>3</v>
      </c>
      <c r="B22" s="4">
        <f>SUM('Half-Cent to County before'!B22:M22)</f>
        <v>340820.69</v>
      </c>
      <c r="C22" s="4">
        <f>'Half-cent County Adj'!N22</f>
        <v>0</v>
      </c>
      <c r="D22" s="4">
        <f>SUM('Half-Cent to City Govs'!B22:M22)</f>
        <v>84045.24</v>
      </c>
      <c r="E22" s="4">
        <f t="shared" si="0"/>
        <v>424865.93</v>
      </c>
      <c r="F22" s="4">
        <f>SUM('Emergency Distribution'!B22:M22)</f>
        <v>741201.15</v>
      </c>
      <c r="G22" s="4">
        <f>SUM('Supplemental Distribution'!B22:M22)</f>
        <v>22185.449999999997</v>
      </c>
      <c r="H22" s="4">
        <f>SUM('Fiscally Constrained'!B22:M22)</f>
        <v>716263.27999999991</v>
      </c>
      <c r="I22" s="4">
        <f t="shared" si="1"/>
        <v>1820470.5699999998</v>
      </c>
      <c r="J22" s="5">
        <f t="shared" si="2"/>
        <v>84045.24</v>
      </c>
      <c r="K22" s="5">
        <f t="shared" si="3"/>
        <v>1904515.8099999998</v>
      </c>
    </row>
    <row r="23" spans="1:11" x14ac:dyDescent="0.2">
      <c r="A23" t="s">
        <v>43</v>
      </c>
      <c r="B23" s="4">
        <f>SUM('Half-Cent to County before'!B23:M23)</f>
        <v>14473249.639999999</v>
      </c>
      <c r="C23" s="4">
        <f>'Half-cent County Adj'!N23</f>
        <v>0</v>
      </c>
      <c r="D23" s="4">
        <f>SUM('Half-Cent to City Govs'!B23:M23)</f>
        <v>1655139.6600000001</v>
      </c>
      <c r="E23" s="4">
        <f t="shared" si="0"/>
        <v>16128389.299999999</v>
      </c>
      <c r="F23" s="4">
        <f>SUM('Emergency Distribution'!B23:M23)</f>
        <v>0</v>
      </c>
      <c r="G23" s="4">
        <f>SUM('Supplemental Distribution'!B23:M23)</f>
        <v>0</v>
      </c>
      <c r="H23" s="4">
        <f>SUM('Fiscally Constrained'!B23:M23)</f>
        <v>0</v>
      </c>
      <c r="I23" s="4">
        <f t="shared" si="1"/>
        <v>14473249.639999999</v>
      </c>
      <c r="J23" s="5">
        <f t="shared" si="2"/>
        <v>1655139.6600000001</v>
      </c>
      <c r="K23" s="5">
        <f t="shared" si="3"/>
        <v>16128389.299999999</v>
      </c>
    </row>
    <row r="24" spans="1:11" x14ac:dyDescent="0.2">
      <c r="A24" t="s">
        <v>44</v>
      </c>
      <c r="B24" s="4">
        <f>SUM('Half-Cent to County before'!B24:M24)</f>
        <v>9008505.9800000004</v>
      </c>
      <c r="C24" s="4">
        <f>'Half-cent County Adj'!N24</f>
        <v>-2154336.2399999998</v>
      </c>
      <c r="D24" s="4">
        <f>SUM('Half-Cent to City Govs'!B24:M24)</f>
        <v>676811.62</v>
      </c>
      <c r="E24" s="4">
        <f t="shared" si="0"/>
        <v>7530981.3600000003</v>
      </c>
      <c r="F24" s="4">
        <f>SUM('Emergency Distribution'!B24:M24)</f>
        <v>0</v>
      </c>
      <c r="G24" s="4">
        <f>SUM('Supplemental Distribution'!B24:M24)</f>
        <v>0</v>
      </c>
      <c r="H24" s="4">
        <f>SUM('Fiscally Constrained'!B24:M24)</f>
        <v>0</v>
      </c>
      <c r="I24" s="4">
        <f t="shared" si="1"/>
        <v>6854169.7400000002</v>
      </c>
      <c r="J24" s="5">
        <f t="shared" si="2"/>
        <v>676811.62</v>
      </c>
      <c r="K24" s="5">
        <f t="shared" si="3"/>
        <v>7530981.3600000003</v>
      </c>
    </row>
    <row r="25" spans="1:11" x14ac:dyDescent="0.2">
      <c r="A25" t="s">
        <v>45</v>
      </c>
      <c r="B25" s="4">
        <f>SUM('Half-Cent to County before'!B25:M25)</f>
        <v>11487232.199999999</v>
      </c>
      <c r="C25" s="4">
        <f>'Half-cent County Adj'!N25</f>
        <v>-2463944.7600000002</v>
      </c>
      <c r="D25" s="4">
        <f>SUM('Half-Cent to City Govs'!B25:M25)</f>
        <v>1037555.46</v>
      </c>
      <c r="E25" s="4">
        <f t="shared" si="0"/>
        <v>10060842.899999999</v>
      </c>
      <c r="F25" s="4">
        <f>SUM('Emergency Distribution'!B25:M25)</f>
        <v>0</v>
      </c>
      <c r="G25" s="4">
        <f>SUM('Supplemental Distribution'!B25:M25)</f>
        <v>0</v>
      </c>
      <c r="H25" s="4">
        <f>SUM('Fiscally Constrained'!B25:M25)</f>
        <v>0</v>
      </c>
      <c r="I25" s="4">
        <f t="shared" si="1"/>
        <v>9023287.4399999995</v>
      </c>
      <c r="J25" s="5">
        <f t="shared" si="2"/>
        <v>1037555.46</v>
      </c>
      <c r="K25" s="5">
        <f t="shared" si="3"/>
        <v>10060842.899999999</v>
      </c>
    </row>
    <row r="26" spans="1:11" x14ac:dyDescent="0.2">
      <c r="A26" t="s">
        <v>46</v>
      </c>
      <c r="B26" s="4">
        <f>SUM('Half-Cent to County before'!B26:M26)</f>
        <v>44984092.829999998</v>
      </c>
      <c r="C26" s="4">
        <f>'Half-cent County Adj'!N26</f>
        <v>0</v>
      </c>
      <c r="D26" s="4">
        <f>SUM('Half-Cent to City Govs'!B26:M26)</f>
        <v>4824142.6000000006</v>
      </c>
      <c r="E26" s="4">
        <f t="shared" si="0"/>
        <v>49808235.43</v>
      </c>
      <c r="F26" s="4">
        <f>SUM('Emergency Distribution'!B26:M26)</f>
        <v>0</v>
      </c>
      <c r="G26" s="4">
        <f>SUM('Supplemental Distribution'!B26:M26)</f>
        <v>0</v>
      </c>
      <c r="H26" s="4">
        <f>SUM('Fiscally Constrained'!B26:M26)</f>
        <v>0</v>
      </c>
      <c r="I26" s="4">
        <f t="shared" si="1"/>
        <v>44984092.829999998</v>
      </c>
      <c r="J26" s="5">
        <f t="shared" si="2"/>
        <v>4824142.6000000006</v>
      </c>
      <c r="K26" s="5">
        <f t="shared" si="3"/>
        <v>49808235.43</v>
      </c>
    </row>
    <row r="27" spans="1:11" x14ac:dyDescent="0.2">
      <c r="A27" t="s">
        <v>4</v>
      </c>
      <c r="B27" s="4">
        <f>SUM('Half-Cent to County before'!B27:M27)</f>
        <v>5386248.1799999997</v>
      </c>
      <c r="C27" s="4">
        <f>'Half-cent County Adj'!N27</f>
        <v>-1420721.1599999995</v>
      </c>
      <c r="D27" s="4">
        <f>SUM('Half-Cent to City Govs'!B27:M27)</f>
        <v>1100209.79</v>
      </c>
      <c r="E27" s="4">
        <f t="shared" si="0"/>
        <v>5065736.8100000005</v>
      </c>
      <c r="F27" s="4">
        <f>SUM('Emergency Distribution'!B27:M27)</f>
        <v>0</v>
      </c>
      <c r="G27" s="4">
        <f>SUM('Supplemental Distribution'!B27:M27)</f>
        <v>0</v>
      </c>
      <c r="H27" s="4">
        <f>SUM('Fiscally Constrained'!B27:M27)</f>
        <v>625648.77</v>
      </c>
      <c r="I27" s="4">
        <f t="shared" si="1"/>
        <v>4591175.790000001</v>
      </c>
      <c r="J27" s="5">
        <f t="shared" si="2"/>
        <v>1100209.79</v>
      </c>
      <c r="K27" s="5">
        <f t="shared" si="3"/>
        <v>5691385.580000001</v>
      </c>
    </row>
    <row r="28" spans="1:11" x14ac:dyDescent="0.2">
      <c r="A28" t="s">
        <v>94</v>
      </c>
      <c r="B28" s="4">
        <f>SUM('Half-Cent to County before'!B28:M28)</f>
        <v>165240205.42000002</v>
      </c>
      <c r="C28" s="4">
        <f>'Half-cent County Adj'!N28</f>
        <v>0</v>
      </c>
      <c r="D28" s="4">
        <f>SUM('Half-Cent to City Govs'!B28:M28)</f>
        <v>115656584.63000001</v>
      </c>
      <c r="E28" s="4">
        <f t="shared" si="0"/>
        <v>280896790.05000001</v>
      </c>
      <c r="F28" s="4">
        <f>SUM('Emergency Distribution'!B28:M28)</f>
        <v>0</v>
      </c>
      <c r="G28" s="4">
        <f>SUM('Supplemental Distribution'!B28:M28)</f>
        <v>0</v>
      </c>
      <c r="H28" s="4">
        <f>SUM('Fiscally Constrained'!B28:M28)</f>
        <v>0</v>
      </c>
      <c r="I28" s="4">
        <f t="shared" si="1"/>
        <v>165240205.42000002</v>
      </c>
      <c r="J28" s="5">
        <f t="shared" si="2"/>
        <v>115656584.63000001</v>
      </c>
      <c r="K28" s="5">
        <f t="shared" si="3"/>
        <v>280896790.05000001</v>
      </c>
    </row>
    <row r="29" spans="1:11" x14ac:dyDescent="0.2">
      <c r="A29" t="s">
        <v>5</v>
      </c>
      <c r="B29" s="4">
        <f>SUM('Half-Cent to County before'!B29:M29)</f>
        <v>1198720.9000000001</v>
      </c>
      <c r="C29" s="4">
        <f>'Half-cent County Adj'!N29</f>
        <v>-624243</v>
      </c>
      <c r="D29" s="4">
        <f>SUM('Half-Cent to City Govs'!B29:M29)</f>
        <v>299734.05</v>
      </c>
      <c r="E29" s="4">
        <f t="shared" si="0"/>
        <v>874211.95000000019</v>
      </c>
      <c r="F29" s="4">
        <f>SUM('Emergency Distribution'!B29:M29)</f>
        <v>1490729.31</v>
      </c>
      <c r="G29" s="4">
        <f>SUM('Supplemental Distribution'!B29:M29)</f>
        <v>0</v>
      </c>
      <c r="H29" s="4">
        <f>SUM('Fiscally Constrained'!B29:M29)</f>
        <v>408895.01000000007</v>
      </c>
      <c r="I29" s="4">
        <f t="shared" si="1"/>
        <v>2474102.2200000002</v>
      </c>
      <c r="J29" s="5">
        <f t="shared" si="2"/>
        <v>299734.05</v>
      </c>
      <c r="K29" s="5">
        <f t="shared" si="3"/>
        <v>2773836.27</v>
      </c>
    </row>
    <row r="30" spans="1:11" x14ac:dyDescent="0.2">
      <c r="A30" t="s">
        <v>6</v>
      </c>
      <c r="B30" s="4">
        <f>SUM('Half-Cent to County before'!B30:M30)</f>
        <v>364609.25</v>
      </c>
      <c r="C30" s="4">
        <f>'Half-cent County Adj'!N30</f>
        <v>0</v>
      </c>
      <c r="D30" s="4">
        <f>SUM('Half-Cent to City Govs'!B30:M30)</f>
        <v>47786.560000000005</v>
      </c>
      <c r="E30" s="4">
        <f t="shared" si="0"/>
        <v>412395.81</v>
      </c>
      <c r="F30" s="4">
        <f>SUM('Emergency Distribution'!B30:M30)</f>
        <v>777853.22</v>
      </c>
      <c r="G30" s="4">
        <f>SUM('Supplemental Distribution'!B30:M30)</f>
        <v>22771.410000000003</v>
      </c>
      <c r="H30" s="4">
        <f>SUM('Fiscally Constrained'!B30:M30)</f>
        <v>721070.42</v>
      </c>
      <c r="I30" s="4">
        <f t="shared" si="1"/>
        <v>1886304.2999999998</v>
      </c>
      <c r="J30" s="5">
        <f t="shared" si="2"/>
        <v>47786.560000000005</v>
      </c>
      <c r="K30" s="5">
        <f t="shared" si="3"/>
        <v>1934090.8599999999</v>
      </c>
    </row>
    <row r="31" spans="1:11" x14ac:dyDescent="0.2">
      <c r="A31" t="s">
        <v>47</v>
      </c>
      <c r="B31" s="4">
        <f>SUM('Half-Cent to County before'!B31:M31)</f>
        <v>98786074.890000001</v>
      </c>
      <c r="C31" s="4">
        <f>'Half-cent County Adj'!N31</f>
        <v>0</v>
      </c>
      <c r="D31" s="4">
        <f>SUM('Half-Cent to City Govs'!B31:M31)</f>
        <v>4842443.6199999992</v>
      </c>
      <c r="E31" s="4">
        <f t="shared" si="0"/>
        <v>103628518.51000001</v>
      </c>
      <c r="F31" s="4">
        <f>SUM('Emergency Distribution'!B31:M31)</f>
        <v>0</v>
      </c>
      <c r="G31" s="4">
        <f>SUM('Supplemental Distribution'!B31:M31)</f>
        <v>0</v>
      </c>
      <c r="H31" s="4">
        <f>SUM('Fiscally Constrained'!B31:M31)</f>
        <v>0</v>
      </c>
      <c r="I31" s="4">
        <f t="shared" si="1"/>
        <v>98786074.890000001</v>
      </c>
      <c r="J31" s="5">
        <f t="shared" si="2"/>
        <v>4842443.6199999992</v>
      </c>
      <c r="K31" s="5">
        <f t="shared" si="3"/>
        <v>103628518.51000001</v>
      </c>
    </row>
    <row r="32" spans="1:11" x14ac:dyDescent="0.2">
      <c r="A32" t="s">
        <v>48</v>
      </c>
      <c r="B32" s="4">
        <f>SUM('Half-Cent to County before'!B32:M32)</f>
        <v>26847085.220000003</v>
      </c>
      <c r="C32" s="4">
        <f>'Half-cent County Adj'!N32</f>
        <v>0</v>
      </c>
      <c r="D32" s="4">
        <f>SUM('Half-Cent to City Govs'!B32:M32)</f>
        <v>5093036.53</v>
      </c>
      <c r="E32" s="4">
        <f t="shared" si="0"/>
        <v>31940121.750000004</v>
      </c>
      <c r="F32" s="4">
        <f>SUM('Emergency Distribution'!B32:M32)</f>
        <v>0</v>
      </c>
      <c r="G32" s="4">
        <f>SUM('Supplemental Distribution'!B32:M32)</f>
        <v>0</v>
      </c>
      <c r="H32" s="4">
        <f>SUM('Fiscally Constrained'!B32:M32)</f>
        <v>0</v>
      </c>
      <c r="I32" s="4">
        <f t="shared" si="1"/>
        <v>26847085.220000003</v>
      </c>
      <c r="J32" s="5">
        <f t="shared" si="2"/>
        <v>5093036.53</v>
      </c>
      <c r="K32" s="5">
        <f t="shared" si="3"/>
        <v>31940121.750000004</v>
      </c>
    </row>
    <row r="33" spans="1:11" x14ac:dyDescent="0.2">
      <c r="A33" t="s">
        <v>7</v>
      </c>
      <c r="B33" s="4">
        <f>SUM('Half-Cent to County before'!B33:M33)</f>
        <v>2695289.6599999997</v>
      </c>
      <c r="C33" s="4">
        <f>'Half-cent County Adj'!N33</f>
        <v>0</v>
      </c>
      <c r="D33" s="4">
        <f>SUM('Half-Cent to City Govs'!B33:M33)</f>
        <v>3259742.3200000008</v>
      </c>
      <c r="E33" s="4">
        <f t="shared" si="0"/>
        <v>5955031.9800000004</v>
      </c>
      <c r="F33" s="4">
        <f>SUM('Emergency Distribution'!B33:M33)</f>
        <v>0</v>
      </c>
      <c r="G33" s="4">
        <f>SUM('Supplemental Distribution'!B33:M33)</f>
        <v>0</v>
      </c>
      <c r="H33" s="4">
        <f>SUM('Fiscally Constrained'!B33:M33)</f>
        <v>0</v>
      </c>
      <c r="I33" s="4">
        <f t="shared" si="1"/>
        <v>2695289.6599999997</v>
      </c>
      <c r="J33" s="5">
        <f t="shared" si="2"/>
        <v>3259742.3200000008</v>
      </c>
      <c r="K33" s="5">
        <f t="shared" si="3"/>
        <v>5955031.9800000004</v>
      </c>
    </row>
    <row r="34" spans="1:11" x14ac:dyDescent="0.2">
      <c r="A34" t="s">
        <v>8</v>
      </c>
      <c r="B34" s="4">
        <f>SUM('Half-Cent to County before'!B34:M34)</f>
        <v>760888.95</v>
      </c>
      <c r="C34" s="4">
        <f>'Half-cent County Adj'!N34</f>
        <v>-183722.87999999998</v>
      </c>
      <c r="D34" s="4">
        <f>SUM('Half-Cent to City Govs'!B34:M34)</f>
        <v>324557.11999999994</v>
      </c>
      <c r="E34" s="4">
        <f t="shared" si="0"/>
        <v>901723.19</v>
      </c>
      <c r="F34" s="4">
        <f>SUM('Emergency Distribution'!B34:M34)</f>
        <v>0</v>
      </c>
      <c r="G34" s="4">
        <f>SUM('Supplemental Distribution'!B34:M34)</f>
        <v>18505.990000000002</v>
      </c>
      <c r="H34" s="4">
        <f>SUM('Fiscally Constrained'!B34:M34)</f>
        <v>301306.47000000003</v>
      </c>
      <c r="I34" s="4">
        <f t="shared" si="1"/>
        <v>896978.53</v>
      </c>
      <c r="J34" s="5">
        <f t="shared" si="2"/>
        <v>324557.11999999994</v>
      </c>
      <c r="K34" s="5">
        <f t="shared" si="3"/>
        <v>1221535.6499999999</v>
      </c>
    </row>
    <row r="35" spans="1:11" x14ac:dyDescent="0.2">
      <c r="A35" t="s">
        <v>9</v>
      </c>
      <c r="B35" s="4">
        <f>SUM('Half-Cent to County before'!B35:M35)</f>
        <v>1517976.5500000003</v>
      </c>
      <c r="C35" s="4">
        <f>'Half-cent County Adj'!N35</f>
        <v>0</v>
      </c>
      <c r="D35" s="4">
        <f>SUM('Half-Cent to City Govs'!B35:M35)</f>
        <v>673506.93</v>
      </c>
      <c r="E35" s="4">
        <f t="shared" si="0"/>
        <v>2191483.4800000004</v>
      </c>
      <c r="F35" s="4">
        <f>SUM('Emergency Distribution'!B35:M35)</f>
        <v>2104599.08</v>
      </c>
      <c r="G35" s="4">
        <f>SUM('Supplemental Distribution'!B35:M35)</f>
        <v>0</v>
      </c>
      <c r="H35" s="4">
        <f>SUM('Fiscally Constrained'!B35:M35)</f>
        <v>668499.57999999996</v>
      </c>
      <c r="I35" s="4">
        <f t="shared" si="1"/>
        <v>4291075.21</v>
      </c>
      <c r="J35" s="5">
        <f t="shared" si="2"/>
        <v>673506.93</v>
      </c>
      <c r="K35" s="5">
        <f t="shared" si="3"/>
        <v>4964582.1399999997</v>
      </c>
    </row>
    <row r="36" spans="1:11" x14ac:dyDescent="0.2">
      <c r="A36" t="s">
        <v>10</v>
      </c>
      <c r="B36" s="4">
        <f>SUM('Half-Cent to County before'!B36:M36)</f>
        <v>378077.01</v>
      </c>
      <c r="C36" s="4">
        <f>'Half-cent County Adj'!N36</f>
        <v>0</v>
      </c>
      <c r="D36" s="4">
        <f>SUM('Half-Cent to City Govs'!B36:M36)</f>
        <v>69104.909999999989</v>
      </c>
      <c r="E36" s="4">
        <f t="shared" si="0"/>
        <v>447181.92</v>
      </c>
      <c r="F36" s="4">
        <f>SUM('Emergency Distribution'!B36:M36)</f>
        <v>963574.6399999999</v>
      </c>
      <c r="G36" s="4">
        <f>SUM('Supplemental Distribution'!B36:M36)</f>
        <v>0</v>
      </c>
      <c r="H36" s="4">
        <f>SUM('Fiscally Constrained'!B36:M36)</f>
        <v>697034.7300000001</v>
      </c>
      <c r="I36" s="4">
        <f t="shared" si="1"/>
        <v>2038686.38</v>
      </c>
      <c r="J36" s="5">
        <f t="shared" si="2"/>
        <v>69104.909999999989</v>
      </c>
      <c r="K36" s="5">
        <f t="shared" si="3"/>
        <v>2107791.29</v>
      </c>
    </row>
    <row r="37" spans="1:11" x14ac:dyDescent="0.2">
      <c r="A37" t="s">
        <v>11</v>
      </c>
      <c r="B37" s="4">
        <f>SUM('Half-Cent to County before'!B37:M37)</f>
        <v>308885.88</v>
      </c>
      <c r="C37" s="4">
        <f>'Half-cent County Adj'!N37</f>
        <v>0</v>
      </c>
      <c r="D37" s="4">
        <f>SUM('Half-Cent to City Govs'!B37:M37)</f>
        <v>46843.28</v>
      </c>
      <c r="E37" s="4">
        <f t="shared" si="0"/>
        <v>355729.16000000003</v>
      </c>
      <c r="F37" s="4">
        <f>SUM('Emergency Distribution'!B37:M37)</f>
        <v>710141.4</v>
      </c>
      <c r="G37" s="4">
        <f>SUM('Supplemental Distribution'!B37:M37)</f>
        <v>12932.450000000003</v>
      </c>
      <c r="H37" s="4">
        <f>SUM('Fiscally Constrained'!B37:M37)</f>
        <v>439213.61</v>
      </c>
      <c r="I37" s="4">
        <f t="shared" si="1"/>
        <v>1471173.3399999999</v>
      </c>
      <c r="J37" s="5">
        <f t="shared" si="2"/>
        <v>46843.28</v>
      </c>
      <c r="K37" s="5">
        <f t="shared" si="3"/>
        <v>1518016.6199999999</v>
      </c>
    </row>
    <row r="38" spans="1:11" x14ac:dyDescent="0.2">
      <c r="A38" t="s">
        <v>49</v>
      </c>
      <c r="B38" s="4">
        <f>SUM('Half-Cent to County before'!B38:M38)</f>
        <v>673485.54</v>
      </c>
      <c r="C38" s="4">
        <f>'Half-cent County Adj'!N38</f>
        <v>-197204.87999999998</v>
      </c>
      <c r="D38" s="4">
        <f>SUM('Half-Cent to City Govs'!B38:M38)</f>
        <v>328867.68</v>
      </c>
      <c r="E38" s="4">
        <f t="shared" si="0"/>
        <v>805148.34000000008</v>
      </c>
      <c r="F38" s="4">
        <f>SUM('Emergency Distribution'!B38:M38)</f>
        <v>383042.79000000004</v>
      </c>
      <c r="G38" s="4">
        <f>SUM('Supplemental Distribution'!B38:M38)</f>
        <v>38402.189999999995</v>
      </c>
      <c r="H38" s="4">
        <f>SUM('Fiscally Constrained'!B38:M38)</f>
        <v>341306.64999999997</v>
      </c>
      <c r="I38" s="4">
        <f t="shared" si="1"/>
        <v>1239032.29</v>
      </c>
      <c r="J38" s="5">
        <f t="shared" si="2"/>
        <v>328867.68</v>
      </c>
      <c r="K38" s="5">
        <f t="shared" si="3"/>
        <v>1567899.97</v>
      </c>
    </row>
    <row r="39" spans="1:11" x14ac:dyDescent="0.2">
      <c r="A39" t="s">
        <v>12</v>
      </c>
      <c r="B39" s="4">
        <f>SUM('Half-Cent to County before'!B39:M39)</f>
        <v>422770.80000000005</v>
      </c>
      <c r="C39" s="4">
        <f>'Half-cent County Adj'!N39</f>
        <v>0</v>
      </c>
      <c r="D39" s="4">
        <f>SUM('Half-Cent to City Govs'!B39:M39)</f>
        <v>125019.69</v>
      </c>
      <c r="E39" s="4">
        <f t="shared" si="0"/>
        <v>547790.49</v>
      </c>
      <c r="F39" s="4">
        <f>SUM('Emergency Distribution'!B39:M39)</f>
        <v>486509.32999999996</v>
      </c>
      <c r="G39" s="4">
        <f>SUM('Supplemental Distribution'!B39:M39)</f>
        <v>33509.89</v>
      </c>
      <c r="H39" s="4">
        <f>SUM('Fiscally Constrained'!B39:M39)</f>
        <v>480713.6100000001</v>
      </c>
      <c r="I39" s="4">
        <f t="shared" si="1"/>
        <v>1423503.6300000001</v>
      </c>
      <c r="J39" s="5">
        <f t="shared" si="2"/>
        <v>125019.69</v>
      </c>
      <c r="K39" s="5">
        <f t="shared" si="3"/>
        <v>1548523.32</v>
      </c>
    </row>
    <row r="40" spans="1:11" x14ac:dyDescent="0.2">
      <c r="A40" t="s">
        <v>13</v>
      </c>
      <c r="B40" s="4">
        <f>SUM('Half-Cent to County before'!B40:M40)</f>
        <v>694139.71</v>
      </c>
      <c r="C40" s="4">
        <f>'Half-cent County Adj'!N40</f>
        <v>0</v>
      </c>
      <c r="D40" s="4">
        <f>SUM('Half-Cent to City Govs'!B40:M40)</f>
        <v>302374.40000000002</v>
      </c>
      <c r="E40" s="4">
        <f t="shared" si="0"/>
        <v>996514.11</v>
      </c>
      <c r="F40" s="4">
        <f>SUM('Emergency Distribution'!B40:M40)</f>
        <v>1374909.7399999998</v>
      </c>
      <c r="G40" s="4">
        <f>SUM('Supplemental Distribution'!B40:M40)</f>
        <v>0</v>
      </c>
      <c r="H40" s="4">
        <f>SUM('Fiscally Constrained'!B40:M40)</f>
        <v>427791.85</v>
      </c>
      <c r="I40" s="4">
        <f t="shared" si="1"/>
        <v>2496841.2999999998</v>
      </c>
      <c r="J40" s="5">
        <f t="shared" si="2"/>
        <v>302374.40000000002</v>
      </c>
      <c r="K40" s="5">
        <f t="shared" si="3"/>
        <v>2799215.6999999997</v>
      </c>
    </row>
    <row r="41" spans="1:11" x14ac:dyDescent="0.2">
      <c r="A41" t="s">
        <v>14</v>
      </c>
      <c r="B41" s="4">
        <f>SUM('Half-Cent to County before'!B41:M41)</f>
        <v>1517840.3399999999</v>
      </c>
      <c r="C41" s="4">
        <f>'Half-cent County Adj'!N41</f>
        <v>0</v>
      </c>
      <c r="D41" s="4">
        <f>SUM('Half-Cent to City Govs'!B41:M41)</f>
        <v>555987.68000000005</v>
      </c>
      <c r="E41" s="4">
        <f t="shared" si="0"/>
        <v>2073828.02</v>
      </c>
      <c r="F41" s="4">
        <f>SUM('Emergency Distribution'!B41:M41)</f>
        <v>1654075.6400000001</v>
      </c>
      <c r="G41" s="4">
        <f>SUM('Supplemental Distribution'!B41:M41)</f>
        <v>0</v>
      </c>
      <c r="H41" s="4">
        <f>SUM('Fiscally Constrained'!B41:M41)</f>
        <v>394699.54</v>
      </c>
      <c r="I41" s="4">
        <f t="shared" si="1"/>
        <v>3566615.52</v>
      </c>
      <c r="J41" s="5">
        <f t="shared" si="2"/>
        <v>555987.68000000005</v>
      </c>
      <c r="K41" s="5">
        <f t="shared" si="3"/>
        <v>4122603.2</v>
      </c>
    </row>
    <row r="42" spans="1:11" x14ac:dyDescent="0.2">
      <c r="A42" t="s">
        <v>50</v>
      </c>
      <c r="B42" s="4">
        <f>SUM('Half-Cent to County before'!B42:M42)</f>
        <v>10099857.24</v>
      </c>
      <c r="C42" s="4">
        <f>'Half-cent County Adj'!N42</f>
        <v>0</v>
      </c>
      <c r="D42" s="4">
        <f>SUM('Half-Cent to City Govs'!B42:M42)</f>
        <v>463534.44</v>
      </c>
      <c r="E42" s="4">
        <f t="shared" si="0"/>
        <v>10563391.68</v>
      </c>
      <c r="F42" s="4">
        <f>SUM('Emergency Distribution'!B42:M42)</f>
        <v>0</v>
      </c>
      <c r="G42" s="4">
        <f>SUM('Supplemental Distribution'!B42:M42)</f>
        <v>0</v>
      </c>
      <c r="H42" s="4">
        <f>SUM('Fiscally Constrained'!B42:M42)</f>
        <v>0</v>
      </c>
      <c r="I42" s="4">
        <f t="shared" si="1"/>
        <v>10099857.24</v>
      </c>
      <c r="J42" s="5">
        <f t="shared" si="2"/>
        <v>463534.44</v>
      </c>
      <c r="K42" s="5">
        <f t="shared" si="3"/>
        <v>10563391.68</v>
      </c>
    </row>
    <row r="43" spans="1:11" x14ac:dyDescent="0.2">
      <c r="A43" t="s">
        <v>15</v>
      </c>
      <c r="B43" s="4">
        <f>SUM('Half-Cent to County before'!B43:M43)</f>
        <v>4943224.7300000004</v>
      </c>
      <c r="C43" s="4">
        <f>'Half-cent County Adj'!N43</f>
        <v>0</v>
      </c>
      <c r="D43" s="4">
        <f>SUM('Half-Cent to City Govs'!B43:M43)</f>
        <v>1308465.73</v>
      </c>
      <c r="E43" s="4">
        <f t="shared" si="0"/>
        <v>6251690.4600000009</v>
      </c>
      <c r="F43" s="4">
        <f>SUM('Emergency Distribution'!B43:M43)</f>
        <v>0</v>
      </c>
      <c r="G43" s="4">
        <f>SUM('Supplemental Distribution'!B43:M43)</f>
        <v>0</v>
      </c>
      <c r="H43" s="4">
        <f>SUM('Fiscally Constrained'!B43:M43)</f>
        <v>411010.14</v>
      </c>
      <c r="I43" s="4">
        <f t="shared" si="1"/>
        <v>5354234.87</v>
      </c>
      <c r="J43" s="5">
        <f t="shared" si="2"/>
        <v>1308465.73</v>
      </c>
      <c r="K43" s="5">
        <f t="shared" si="3"/>
        <v>6662700.5999999996</v>
      </c>
    </row>
    <row r="44" spans="1:11" x14ac:dyDescent="0.2">
      <c r="A44" t="s">
        <v>51</v>
      </c>
      <c r="B44" s="4">
        <f>SUM('Half-Cent to County before'!B44:M44)</f>
        <v>111048241.32000001</v>
      </c>
      <c r="C44" s="4">
        <f>'Half-cent County Adj'!N44</f>
        <v>0</v>
      </c>
      <c r="D44" s="4">
        <f>SUM('Half-Cent to City Govs'!B44:M44)</f>
        <v>39146200.349999994</v>
      </c>
      <c r="E44" s="4">
        <f t="shared" si="0"/>
        <v>150194441.67000002</v>
      </c>
      <c r="F44" s="4">
        <f>SUM('Emergency Distribution'!B44:M44)</f>
        <v>0</v>
      </c>
      <c r="G44" s="4">
        <f>SUM('Supplemental Distribution'!B44:M44)</f>
        <v>0</v>
      </c>
      <c r="H44" s="4">
        <f>SUM('Fiscally Constrained'!B44:M44)</f>
        <v>0</v>
      </c>
      <c r="I44" s="4">
        <f t="shared" si="1"/>
        <v>111048241.32000001</v>
      </c>
      <c r="J44" s="5">
        <f t="shared" si="2"/>
        <v>39146200.349999994</v>
      </c>
      <c r="K44" s="5">
        <f t="shared" si="3"/>
        <v>150194441.67000002</v>
      </c>
    </row>
    <row r="45" spans="1:11" x14ac:dyDescent="0.2">
      <c r="A45" t="s">
        <v>16</v>
      </c>
      <c r="B45" s="4">
        <f>SUM('Half-Cent to County before'!B45:M45)</f>
        <v>468825.82999999996</v>
      </c>
      <c r="C45" s="4">
        <f>'Half-cent County Adj'!N45</f>
        <v>0</v>
      </c>
      <c r="D45" s="4">
        <f>SUM('Half-Cent to City Govs'!B45:M45)</f>
        <v>110763.42</v>
      </c>
      <c r="E45" s="4">
        <f t="shared" si="0"/>
        <v>579589.25</v>
      </c>
      <c r="F45" s="4">
        <f>SUM('Emergency Distribution'!B45:M45)</f>
        <v>1116810.8999999999</v>
      </c>
      <c r="G45" s="4">
        <f>SUM('Supplemental Distribution'!B45:M45)</f>
        <v>19773.440000000002</v>
      </c>
      <c r="H45" s="4">
        <f>SUM('Fiscally Constrained'!B45:M45)</f>
        <v>816809.35</v>
      </c>
      <c r="I45" s="4">
        <f t="shared" si="1"/>
        <v>2422219.52</v>
      </c>
      <c r="J45" s="5">
        <f t="shared" si="2"/>
        <v>110763.42</v>
      </c>
      <c r="K45" s="5">
        <f t="shared" si="3"/>
        <v>2532982.94</v>
      </c>
    </row>
    <row r="46" spans="1:11" x14ac:dyDescent="0.2">
      <c r="A46" t="s">
        <v>52</v>
      </c>
      <c r="B46" s="4">
        <f>SUM('Half-Cent to County before'!B46:M46)</f>
        <v>10017386.670000002</v>
      </c>
      <c r="C46" s="4">
        <f>'Half-cent County Adj'!N46</f>
        <v>-1758729.7200000004</v>
      </c>
      <c r="D46" s="4">
        <f>SUM('Half-Cent to City Govs'!B46:M46)</f>
        <v>3801724.5199999996</v>
      </c>
      <c r="E46" s="4">
        <f t="shared" si="0"/>
        <v>12060381.470000001</v>
      </c>
      <c r="F46" s="4">
        <f>SUM('Emergency Distribution'!B46:M46)</f>
        <v>0</v>
      </c>
      <c r="G46" s="4">
        <f>SUM('Supplemental Distribution'!B46:M46)</f>
        <v>0</v>
      </c>
      <c r="H46" s="4">
        <f>SUM('Fiscally Constrained'!B46:M46)</f>
        <v>0</v>
      </c>
      <c r="I46" s="4">
        <f t="shared" si="1"/>
        <v>8258656.9500000011</v>
      </c>
      <c r="J46" s="5">
        <f t="shared" si="2"/>
        <v>3801724.5199999996</v>
      </c>
      <c r="K46" s="5">
        <f t="shared" si="3"/>
        <v>12060381.470000001</v>
      </c>
    </row>
    <row r="47" spans="1:11" x14ac:dyDescent="0.2">
      <c r="A47" t="s">
        <v>17</v>
      </c>
      <c r="B47" s="4">
        <f>SUM('Half-Cent to County before'!B47:M47)</f>
        <v>2212606.08</v>
      </c>
      <c r="C47" s="4">
        <f>'Half-cent County Adj'!N47</f>
        <v>0</v>
      </c>
      <c r="D47" s="4">
        <f>SUM('Half-Cent to City Govs'!B47:M47)</f>
        <v>829030.30999999994</v>
      </c>
      <c r="E47" s="4">
        <f t="shared" si="0"/>
        <v>3041636.39</v>
      </c>
      <c r="F47" s="4">
        <f>SUM('Emergency Distribution'!B47:M47)</f>
        <v>1327589.78</v>
      </c>
      <c r="G47" s="4">
        <f>SUM('Supplemental Distribution'!B47:M47)</f>
        <v>99657.880000000034</v>
      </c>
      <c r="H47" s="4">
        <f>SUM('Fiscally Constrained'!B47:M47)</f>
        <v>617640.06999999995</v>
      </c>
      <c r="I47" s="4">
        <f t="shared" si="1"/>
        <v>4257493.8100000005</v>
      </c>
      <c r="J47" s="5">
        <f t="shared" si="2"/>
        <v>829030.30999999994</v>
      </c>
      <c r="K47" s="5">
        <f t="shared" si="3"/>
        <v>5086524.12</v>
      </c>
    </row>
    <row r="48" spans="1:11" x14ac:dyDescent="0.2">
      <c r="A48" t="s">
        <v>18</v>
      </c>
      <c r="B48" s="4">
        <f>SUM('Half-Cent to County before'!B48:M48)</f>
        <v>1292409.4999999998</v>
      </c>
      <c r="C48" s="4">
        <f>'Half-cent County Adj'!N48</f>
        <v>-218664.48000000007</v>
      </c>
      <c r="D48" s="4">
        <f>SUM('Half-Cent to City Govs'!B48:M48)</f>
        <v>243887.98999999996</v>
      </c>
      <c r="E48" s="4">
        <f t="shared" si="0"/>
        <v>1317633.0099999998</v>
      </c>
      <c r="F48" s="4">
        <f>SUM('Emergency Distribution'!B48:M48)</f>
        <v>0</v>
      </c>
      <c r="G48" s="4">
        <f>SUM('Supplemental Distribution'!B48:M48)</f>
        <v>15126.420000000002</v>
      </c>
      <c r="H48" s="4">
        <f>SUM('Fiscally Constrained'!B48:M48)</f>
        <v>622524.12999999989</v>
      </c>
      <c r="I48" s="4">
        <f t="shared" si="1"/>
        <v>1711395.5699999996</v>
      </c>
      <c r="J48" s="5">
        <f t="shared" si="2"/>
        <v>243887.98999999996</v>
      </c>
      <c r="K48" s="5">
        <f t="shared" si="3"/>
        <v>1955283.5599999996</v>
      </c>
    </row>
    <row r="49" spans="1:11" x14ac:dyDescent="0.2">
      <c r="A49" t="s">
        <v>19</v>
      </c>
      <c r="B49" s="4">
        <f>SUM('Half-Cent to County before'!B49:M49)</f>
        <v>151189.18</v>
      </c>
      <c r="C49" s="4">
        <f>'Half-cent County Adj'!N49</f>
        <v>0</v>
      </c>
      <c r="D49" s="4">
        <f>SUM('Half-Cent to City Govs'!B49:M49)</f>
        <v>27411.96</v>
      </c>
      <c r="E49" s="4">
        <f t="shared" si="0"/>
        <v>178601.13999999998</v>
      </c>
      <c r="F49" s="4">
        <f>SUM('Emergency Distribution'!B49:M49)</f>
        <v>433299.60000000003</v>
      </c>
      <c r="G49" s="4">
        <f>SUM('Supplemental Distribution'!B49:M49)</f>
        <v>19173.799999999996</v>
      </c>
      <c r="H49" s="4">
        <f>SUM('Fiscally Constrained'!B49:M49)</f>
        <v>706649.0199999999</v>
      </c>
      <c r="I49" s="4">
        <f t="shared" si="1"/>
        <v>1310311.6000000001</v>
      </c>
      <c r="J49" s="5">
        <f t="shared" si="2"/>
        <v>27411.96</v>
      </c>
      <c r="K49" s="5">
        <f t="shared" si="3"/>
        <v>1337723.56</v>
      </c>
    </row>
    <row r="50" spans="1:11" x14ac:dyDescent="0.2">
      <c r="A50" t="s">
        <v>53</v>
      </c>
      <c r="B50" s="4">
        <f>SUM('Half-Cent to County before'!B50:M50)</f>
        <v>16760864.440000001</v>
      </c>
      <c r="C50" s="4">
        <f>'Half-cent County Adj'!N50</f>
        <v>0</v>
      </c>
      <c r="D50" s="4">
        <f>SUM('Half-Cent to City Govs'!B50:M50)</f>
        <v>10846276.449999999</v>
      </c>
      <c r="E50" s="4">
        <f t="shared" si="0"/>
        <v>27607140.890000001</v>
      </c>
      <c r="F50" s="4">
        <f>SUM('Emergency Distribution'!B50:M50)</f>
        <v>0</v>
      </c>
      <c r="G50" s="4">
        <f>SUM('Supplemental Distribution'!B50:M50)</f>
        <v>0</v>
      </c>
      <c r="H50" s="4">
        <f>SUM('Fiscally Constrained'!B50:M50)</f>
        <v>0</v>
      </c>
      <c r="I50" s="4">
        <f t="shared" si="1"/>
        <v>16760864.440000001</v>
      </c>
      <c r="J50" s="5">
        <f t="shared" si="2"/>
        <v>10846276.449999999</v>
      </c>
      <c r="K50" s="5">
        <f t="shared" si="3"/>
        <v>27607140.890000001</v>
      </c>
    </row>
    <row r="51" spans="1:11" x14ac:dyDescent="0.2">
      <c r="A51" t="s">
        <v>54</v>
      </c>
      <c r="B51" s="4">
        <f>SUM('Half-Cent to County before'!B51:M51)</f>
        <v>50041732.089999996</v>
      </c>
      <c r="C51" s="4">
        <f>'Half-cent County Adj'!N51</f>
        <v>0</v>
      </c>
      <c r="D51" s="4">
        <f>SUM('Half-Cent to City Govs'!B51:M51)</f>
        <v>30097988.080000002</v>
      </c>
      <c r="E51" s="4">
        <f t="shared" si="0"/>
        <v>80139720.170000002</v>
      </c>
      <c r="F51" s="4">
        <f>SUM('Emergency Distribution'!B51:M51)</f>
        <v>0</v>
      </c>
      <c r="G51" s="4">
        <f>SUM('Supplemental Distribution'!B51:M51)</f>
        <v>0</v>
      </c>
      <c r="H51" s="4">
        <f>SUM('Fiscally Constrained'!B51:M51)</f>
        <v>0</v>
      </c>
      <c r="I51" s="4">
        <f t="shared" si="1"/>
        <v>50041732.089999996</v>
      </c>
      <c r="J51" s="5">
        <f t="shared" si="2"/>
        <v>30097988.080000002</v>
      </c>
      <c r="K51" s="5">
        <f t="shared" si="3"/>
        <v>80139720.170000002</v>
      </c>
    </row>
    <row r="52" spans="1:11" x14ac:dyDescent="0.2">
      <c r="A52" t="s">
        <v>55</v>
      </c>
      <c r="B52" s="4">
        <f>SUM('Half-Cent to County before'!B52:M52)</f>
        <v>12815840.109999999</v>
      </c>
      <c r="C52" s="4">
        <f>'Half-cent County Adj'!N52</f>
        <v>0</v>
      </c>
      <c r="D52" s="4">
        <f>SUM('Half-Cent to City Govs'!B52:M52)</f>
        <v>10778023.279999999</v>
      </c>
      <c r="E52" s="4">
        <f t="shared" si="0"/>
        <v>23593863.390000001</v>
      </c>
      <c r="F52" s="4">
        <f>SUM('Emergency Distribution'!B52:M52)</f>
        <v>0</v>
      </c>
      <c r="G52" s="4">
        <f>SUM('Supplemental Distribution'!B52:M52)</f>
        <v>0</v>
      </c>
      <c r="H52" s="4">
        <f>SUM('Fiscally Constrained'!B52:M52)</f>
        <v>0</v>
      </c>
      <c r="I52" s="4">
        <f t="shared" si="1"/>
        <v>12815840.109999999</v>
      </c>
      <c r="J52" s="5">
        <f t="shared" si="2"/>
        <v>10778023.279999999</v>
      </c>
      <c r="K52" s="5">
        <f t="shared" si="3"/>
        <v>23593863.390000001</v>
      </c>
    </row>
    <row r="53" spans="1:11" x14ac:dyDescent="0.2">
      <c r="A53" t="s">
        <v>20</v>
      </c>
      <c r="B53" s="4">
        <f>SUM('Half-Cent to County before'!B53:M53)</f>
        <v>1657265.1700000004</v>
      </c>
      <c r="C53" s="4">
        <f>'Half-cent County Adj'!N53</f>
        <v>-758903.88</v>
      </c>
      <c r="D53" s="4">
        <f>SUM('Half-Cent to City Govs'!B53:M53)</f>
        <v>412771.78</v>
      </c>
      <c r="E53" s="4">
        <f t="shared" si="0"/>
        <v>1311133.0700000003</v>
      </c>
      <c r="F53" s="4">
        <f>SUM('Emergency Distribution'!B53:M53)</f>
        <v>1660848.9200000002</v>
      </c>
      <c r="G53" s="4">
        <f>SUM('Supplemental Distribution'!B53:M53)</f>
        <v>0</v>
      </c>
      <c r="H53" s="4">
        <f>SUM('Fiscally Constrained'!B53:M53)</f>
        <v>672999.06</v>
      </c>
      <c r="I53" s="4">
        <f t="shared" si="1"/>
        <v>3232209.2700000005</v>
      </c>
      <c r="J53" s="5">
        <f t="shared" si="2"/>
        <v>412771.78</v>
      </c>
      <c r="K53" s="5">
        <f t="shared" si="3"/>
        <v>3644981.0500000007</v>
      </c>
    </row>
    <row r="54" spans="1:11" x14ac:dyDescent="0.2">
      <c r="A54" t="s">
        <v>21</v>
      </c>
      <c r="B54" s="4">
        <f>SUM('Half-Cent to County before'!B54:M54)</f>
        <v>151988.6</v>
      </c>
      <c r="C54" s="4">
        <f>'Half-cent County Adj'!N54</f>
        <v>-120460.92000000003</v>
      </c>
      <c r="D54" s="4">
        <f>SUM('Half-Cent to City Govs'!B54:M54)</f>
        <v>21237.43</v>
      </c>
      <c r="E54" s="4">
        <f t="shared" si="0"/>
        <v>52765.109999999979</v>
      </c>
      <c r="F54" s="4">
        <f>SUM('Emergency Distribution'!B54:M54)</f>
        <v>437587.04999999993</v>
      </c>
      <c r="G54" s="4">
        <f>SUM('Supplemental Distribution'!B54:M54)</f>
        <v>24202.3</v>
      </c>
      <c r="H54" s="4">
        <f>SUM('Fiscally Constrained'!B54:M54)</f>
        <v>690049.98</v>
      </c>
      <c r="I54" s="4">
        <f t="shared" si="1"/>
        <v>1183367.0099999998</v>
      </c>
      <c r="J54" s="5">
        <f t="shared" si="2"/>
        <v>21237.43</v>
      </c>
      <c r="K54" s="5">
        <f t="shared" si="3"/>
        <v>1204604.4399999997</v>
      </c>
    </row>
    <row r="55" spans="1:11" x14ac:dyDescent="0.2">
      <c r="A55" t="s">
        <v>22</v>
      </c>
      <c r="B55" s="4">
        <f>SUM('Half-Cent to County before'!B55:M55)</f>
        <v>438381.98000000004</v>
      </c>
      <c r="C55" s="4">
        <f>'Half-cent County Adj'!N55</f>
        <v>0</v>
      </c>
      <c r="D55" s="4">
        <f>SUM('Half-Cent to City Govs'!B55:M55)</f>
        <v>111233.81999999998</v>
      </c>
      <c r="E55" s="4">
        <f t="shared" si="0"/>
        <v>549615.80000000005</v>
      </c>
      <c r="F55" s="4">
        <f>SUM('Emergency Distribution'!B55:M55)</f>
        <v>995593.54</v>
      </c>
      <c r="G55" s="4">
        <f>SUM('Supplemental Distribution'!B55:M55)</f>
        <v>22635.209999999995</v>
      </c>
      <c r="H55" s="4">
        <f>SUM('Fiscally Constrained'!B55:M55)</f>
        <v>721070.42</v>
      </c>
      <c r="I55" s="4">
        <f t="shared" si="1"/>
        <v>2177681.15</v>
      </c>
      <c r="J55" s="5">
        <f t="shared" si="2"/>
        <v>111233.81999999998</v>
      </c>
      <c r="K55" s="5">
        <f t="shared" si="3"/>
        <v>2288914.9699999997</v>
      </c>
    </row>
    <row r="56" spans="1:11" x14ac:dyDescent="0.2">
      <c r="A56" t="s">
        <v>56</v>
      </c>
      <c r="B56" s="4">
        <f>SUM('Half-Cent to County before'!B56:M56)</f>
        <v>26578522.170000002</v>
      </c>
      <c r="C56" s="4">
        <f>'Half-cent County Adj'!N56</f>
        <v>0</v>
      </c>
      <c r="D56" s="4">
        <f>SUM('Half-Cent to City Govs'!B56:M56)</f>
        <v>5942967.4400000013</v>
      </c>
      <c r="E56" s="4">
        <f t="shared" si="0"/>
        <v>32521489.610000003</v>
      </c>
      <c r="F56" s="4">
        <f>SUM('Emergency Distribution'!B56:M56)</f>
        <v>0</v>
      </c>
      <c r="G56" s="4">
        <f>SUM('Supplemental Distribution'!B56:M56)</f>
        <v>0</v>
      </c>
      <c r="H56" s="4">
        <f>SUM('Fiscally Constrained'!B56:M56)</f>
        <v>0</v>
      </c>
      <c r="I56" s="4">
        <f t="shared" si="1"/>
        <v>26578522.170000002</v>
      </c>
      <c r="J56" s="5">
        <f t="shared" si="2"/>
        <v>5942967.4400000013</v>
      </c>
      <c r="K56" s="5">
        <f t="shared" si="3"/>
        <v>32521489.610000003</v>
      </c>
    </row>
    <row r="57" spans="1:11" x14ac:dyDescent="0.2">
      <c r="A57" t="s">
        <v>23</v>
      </c>
      <c r="B57" s="4">
        <f>SUM('Half-Cent to County before'!B57:M57)</f>
        <v>23698793.720000003</v>
      </c>
      <c r="C57" s="4">
        <f>'Half-cent County Adj'!N57</f>
        <v>0</v>
      </c>
      <c r="D57" s="4">
        <f>SUM('Half-Cent to City Govs'!B57:M57)</f>
        <v>4940697.99</v>
      </c>
      <c r="E57" s="4">
        <f t="shared" si="0"/>
        <v>28639491.710000001</v>
      </c>
      <c r="F57" s="4">
        <f>SUM('Emergency Distribution'!B57:M57)</f>
        <v>0</v>
      </c>
      <c r="G57" s="4">
        <f>SUM('Supplemental Distribution'!B57:M57)</f>
        <v>0</v>
      </c>
      <c r="H57" s="4">
        <f>SUM('Fiscally Constrained'!B57:M57)</f>
        <v>0</v>
      </c>
      <c r="I57" s="4">
        <f t="shared" si="1"/>
        <v>23698793.720000003</v>
      </c>
      <c r="J57" s="5">
        <f t="shared" si="2"/>
        <v>4940697.99</v>
      </c>
      <c r="K57" s="5">
        <f t="shared" si="3"/>
        <v>28639491.710000001</v>
      </c>
    </row>
    <row r="58" spans="1:11" x14ac:dyDescent="0.2">
      <c r="A58" t="s">
        <v>24</v>
      </c>
      <c r="B58" s="4">
        <f>SUM('Half-Cent to County before'!B58:M58)</f>
        <v>15604904.820000002</v>
      </c>
      <c r="C58" s="4">
        <f>'Half-cent County Adj'!N58</f>
        <v>0</v>
      </c>
      <c r="D58" s="4">
        <f>SUM('Half-Cent to City Govs'!B58:M58)</f>
        <v>2824287.44</v>
      </c>
      <c r="E58" s="4">
        <f t="shared" si="0"/>
        <v>18429192.260000002</v>
      </c>
      <c r="F58" s="4">
        <f>SUM('Emergency Distribution'!B58:M58)</f>
        <v>0</v>
      </c>
      <c r="G58" s="4">
        <f>SUM('Supplemental Distribution'!B58:M58)</f>
        <v>0</v>
      </c>
      <c r="H58" s="4">
        <f>SUM('Fiscally Constrained'!B58:M58)</f>
        <v>0</v>
      </c>
      <c r="I58" s="4">
        <f t="shared" si="1"/>
        <v>15604904.820000002</v>
      </c>
      <c r="J58" s="5">
        <f t="shared" si="2"/>
        <v>2824287.44</v>
      </c>
      <c r="K58" s="5">
        <f t="shared" si="3"/>
        <v>18429192.260000002</v>
      </c>
    </row>
    <row r="59" spans="1:11" x14ac:dyDescent="0.2">
      <c r="A59" t="s">
        <v>57</v>
      </c>
      <c r="B59" s="4">
        <f>SUM('Half-Cent to County before'!B59:M59)</f>
        <v>11353887.239999998</v>
      </c>
      <c r="C59" s="4">
        <f>'Half-cent County Adj'!N59</f>
        <v>-642511.56000000006</v>
      </c>
      <c r="D59" s="4">
        <f>SUM('Half-Cent to City Govs'!B59:M59)</f>
        <v>7385395.4900000012</v>
      </c>
      <c r="E59" s="4">
        <f t="shared" si="0"/>
        <v>18096771.169999998</v>
      </c>
      <c r="F59" s="4">
        <f>SUM('Emergency Distribution'!B59:M59)</f>
        <v>0</v>
      </c>
      <c r="G59" s="4">
        <f>SUM('Supplemental Distribution'!B59:M59)</f>
        <v>0</v>
      </c>
      <c r="H59" s="4">
        <f>SUM('Fiscally Constrained'!B59:M59)</f>
        <v>0</v>
      </c>
      <c r="I59" s="4">
        <f t="shared" si="1"/>
        <v>10711375.679999998</v>
      </c>
      <c r="J59" s="5">
        <f t="shared" si="2"/>
        <v>7385395.4900000012</v>
      </c>
      <c r="K59" s="5">
        <f t="shared" si="3"/>
        <v>18096771.169999998</v>
      </c>
    </row>
    <row r="60" spans="1:11" x14ac:dyDescent="0.2">
      <c r="A60" t="s">
        <v>58</v>
      </c>
      <c r="B60" s="4">
        <f>SUM('Half-Cent to County before'!B60:M60)</f>
        <v>5176339.2200000007</v>
      </c>
      <c r="C60" s="4">
        <f>'Half-cent County Adj'!N60</f>
        <v>0</v>
      </c>
      <c r="D60" s="4">
        <f>SUM('Half-Cent to City Govs'!B60:M60)</f>
        <v>1149525.24</v>
      </c>
      <c r="E60" s="4">
        <f t="shared" si="0"/>
        <v>6325864.4600000009</v>
      </c>
      <c r="F60" s="4">
        <f>SUM('Emergency Distribution'!B60:M60)</f>
        <v>0</v>
      </c>
      <c r="G60" s="4">
        <f>SUM('Supplemental Distribution'!B60:M60)</f>
        <v>0</v>
      </c>
      <c r="H60" s="4">
        <f>SUM('Fiscally Constrained'!B60:M60)</f>
        <v>0</v>
      </c>
      <c r="I60" s="4">
        <f t="shared" si="1"/>
        <v>5176339.2200000007</v>
      </c>
      <c r="J60" s="5">
        <f t="shared" si="2"/>
        <v>1149525.24</v>
      </c>
      <c r="K60" s="5">
        <f t="shared" si="3"/>
        <v>6325864.4600000009</v>
      </c>
    </row>
    <row r="61" spans="1:11" x14ac:dyDescent="0.2">
      <c r="A61" t="s">
        <v>59</v>
      </c>
      <c r="B61" s="4">
        <f>SUM('Half-Cent to County before'!B61:M61)</f>
        <v>16693887.100000001</v>
      </c>
      <c r="C61" s="4">
        <f>'Half-cent County Adj'!N61</f>
        <v>0</v>
      </c>
      <c r="D61" s="4">
        <f>SUM('Half-Cent to City Govs'!B61:M61)</f>
        <v>8402591.9299999997</v>
      </c>
      <c r="E61" s="4">
        <f t="shared" si="0"/>
        <v>25096479.030000001</v>
      </c>
      <c r="F61" s="4">
        <f>SUM('Emergency Distribution'!B61:M61)</f>
        <v>0</v>
      </c>
      <c r="G61" s="4">
        <f>SUM('Supplemental Distribution'!B61:M61)</f>
        <v>0</v>
      </c>
      <c r="H61" s="4">
        <f>SUM('Fiscally Constrained'!B61:M61)</f>
        <v>0</v>
      </c>
      <c r="I61" s="4">
        <f t="shared" si="1"/>
        <v>16693887.100000001</v>
      </c>
      <c r="J61" s="5">
        <f t="shared" si="2"/>
        <v>8402591.9299999997</v>
      </c>
      <c r="K61" s="5">
        <f t="shared" si="3"/>
        <v>25096479.030000001</v>
      </c>
    </row>
    <row r="62" spans="1:11" x14ac:dyDescent="0.2">
      <c r="A62" t="s">
        <v>25</v>
      </c>
      <c r="B62" s="4">
        <f>SUM('Half-Cent to County before'!B62:M62)</f>
        <v>2521751.5100000002</v>
      </c>
      <c r="C62" s="4">
        <f>'Half-cent County Adj'!N62</f>
        <v>0</v>
      </c>
      <c r="D62" s="4">
        <f>SUM('Half-Cent to City Govs'!B62:M62)</f>
        <v>380244.81000000006</v>
      </c>
      <c r="E62" s="4">
        <f t="shared" si="0"/>
        <v>2901996.3200000003</v>
      </c>
      <c r="F62" s="4">
        <f>SUM('Emergency Distribution'!B62:M62)</f>
        <v>0</v>
      </c>
      <c r="G62" s="4">
        <f>SUM('Supplemental Distribution'!B62:M62)</f>
        <v>0</v>
      </c>
      <c r="H62" s="4">
        <f>SUM('Fiscally Constrained'!B62:M62)</f>
        <v>384570.88999999996</v>
      </c>
      <c r="I62" s="4">
        <f t="shared" si="1"/>
        <v>2906322.4000000004</v>
      </c>
      <c r="J62" s="5">
        <f t="shared" si="2"/>
        <v>380244.81000000006</v>
      </c>
      <c r="K62" s="5">
        <f t="shared" si="3"/>
        <v>3286567.2100000004</v>
      </c>
    </row>
    <row r="63" spans="1:11" x14ac:dyDescent="0.2">
      <c r="A63" t="s">
        <v>60</v>
      </c>
      <c r="B63" s="4">
        <f>SUM('Half-Cent to County before'!B63:M63)</f>
        <v>184084870.73999998</v>
      </c>
      <c r="C63" s="4">
        <f>'Half-cent County Adj'!N63</f>
        <v>0</v>
      </c>
      <c r="D63" s="4">
        <f>SUM('Half-Cent to City Govs'!B63:M63)</f>
        <v>76819569.939999998</v>
      </c>
      <c r="E63" s="4">
        <f t="shared" si="0"/>
        <v>260904440.67999998</v>
      </c>
      <c r="F63" s="4">
        <f>SUM('Emergency Distribution'!B63:M63)</f>
        <v>0</v>
      </c>
      <c r="G63" s="4">
        <f>SUM('Supplemental Distribution'!B63:M63)</f>
        <v>0</v>
      </c>
      <c r="H63" s="4">
        <f>SUM('Fiscally Constrained'!B63:M63)</f>
        <v>0</v>
      </c>
      <c r="I63" s="4">
        <f t="shared" si="1"/>
        <v>184084870.73999998</v>
      </c>
      <c r="J63" s="5">
        <f t="shared" si="2"/>
        <v>76819569.939999998</v>
      </c>
      <c r="K63" s="5">
        <f t="shared" si="3"/>
        <v>260904440.67999998</v>
      </c>
    </row>
    <row r="64" spans="1:11" x14ac:dyDescent="0.2">
      <c r="A64" t="s">
        <v>61</v>
      </c>
      <c r="B64" s="4">
        <f>SUM('Half-Cent to County before'!B64:M64)</f>
        <v>21839862.289999995</v>
      </c>
      <c r="C64" s="4">
        <f>'Half-cent County Adj'!N64</f>
        <v>0</v>
      </c>
      <c r="D64" s="4">
        <f>SUM('Half-Cent to City Govs'!B64:M64)</f>
        <v>8360050.6099999994</v>
      </c>
      <c r="E64" s="4">
        <f t="shared" si="0"/>
        <v>30199912.899999995</v>
      </c>
      <c r="F64" s="4">
        <f>SUM('Emergency Distribution'!B64:M64)</f>
        <v>0</v>
      </c>
      <c r="G64" s="4">
        <f>SUM('Supplemental Distribution'!B64:M64)</f>
        <v>0</v>
      </c>
      <c r="H64" s="4">
        <f>SUM('Fiscally Constrained'!B64:M64)</f>
        <v>0</v>
      </c>
      <c r="I64" s="4">
        <f t="shared" si="1"/>
        <v>21839862.289999995</v>
      </c>
      <c r="J64" s="5">
        <f t="shared" si="2"/>
        <v>8360050.6099999994</v>
      </c>
      <c r="K64" s="5">
        <f t="shared" si="3"/>
        <v>30199912.899999995</v>
      </c>
    </row>
    <row r="65" spans="1:11" x14ac:dyDescent="0.2">
      <c r="A65" t="s">
        <v>62</v>
      </c>
      <c r="B65" s="4">
        <f>SUM('Half-Cent to County before'!B65:M65)</f>
        <v>89539062.879999995</v>
      </c>
      <c r="C65" s="4">
        <f>'Half-cent County Adj'!N65</f>
        <v>0</v>
      </c>
      <c r="D65" s="4">
        <f>SUM('Half-Cent to City Govs'!B65:M65)</f>
        <v>62056548.130000003</v>
      </c>
      <c r="E65" s="4">
        <f t="shared" si="0"/>
        <v>151595611.00999999</v>
      </c>
      <c r="F65" s="4">
        <f>SUM('Emergency Distribution'!B65:M65)</f>
        <v>0</v>
      </c>
      <c r="G65" s="4">
        <f>SUM('Supplemental Distribution'!B65:M65)</f>
        <v>0</v>
      </c>
      <c r="H65" s="4">
        <f>SUM('Fiscally Constrained'!B65:M65)</f>
        <v>0</v>
      </c>
      <c r="I65" s="4">
        <f t="shared" si="1"/>
        <v>89539062.879999995</v>
      </c>
      <c r="J65" s="5">
        <f t="shared" si="2"/>
        <v>62056548.130000003</v>
      </c>
      <c r="K65" s="5">
        <f t="shared" si="3"/>
        <v>151595611.00999999</v>
      </c>
    </row>
    <row r="66" spans="1:11" x14ac:dyDescent="0.2">
      <c r="A66" t="s">
        <v>26</v>
      </c>
      <c r="B66" s="4">
        <f>SUM('Half-Cent to County before'!B66:M66)</f>
        <v>33547632.729999997</v>
      </c>
      <c r="C66" s="4">
        <f>'Half-cent County Adj'!N66</f>
        <v>-7382660.04</v>
      </c>
      <c r="D66" s="4">
        <f>SUM('Half-Cent to City Govs'!B66:M66)</f>
        <v>2986460.8699999996</v>
      </c>
      <c r="E66" s="4">
        <f t="shared" si="0"/>
        <v>29151433.559999999</v>
      </c>
      <c r="F66" s="4">
        <f>SUM('Emergency Distribution'!B66:M66)</f>
        <v>0</v>
      </c>
      <c r="G66" s="4">
        <f>SUM('Supplemental Distribution'!B66:M66)</f>
        <v>0</v>
      </c>
      <c r="H66" s="4">
        <f>SUM('Fiscally Constrained'!B66:M66)</f>
        <v>0</v>
      </c>
      <c r="I66" s="4">
        <f t="shared" si="1"/>
        <v>26164972.689999998</v>
      </c>
      <c r="J66" s="5">
        <f t="shared" si="2"/>
        <v>2986460.8699999996</v>
      </c>
      <c r="K66" s="5">
        <f t="shared" si="3"/>
        <v>29151433.559999999</v>
      </c>
    </row>
    <row r="67" spans="1:11" x14ac:dyDescent="0.2">
      <c r="A67" t="s">
        <v>63</v>
      </c>
      <c r="B67" s="4">
        <f>SUM('Half-Cent to County before'!B67:M67)</f>
        <v>46903841.689999998</v>
      </c>
      <c r="C67" s="4">
        <f>'Half-cent County Adj'!N67</f>
        <v>-11570153.520000003</v>
      </c>
      <c r="D67" s="4">
        <f>SUM('Half-Cent to City Govs'!B67:M67)</f>
        <v>44051468.309999995</v>
      </c>
      <c r="E67" s="4">
        <f t="shared" si="0"/>
        <v>79385156.479999989</v>
      </c>
      <c r="F67" s="4">
        <f>SUM('Emergency Distribution'!B67:M67)</f>
        <v>0</v>
      </c>
      <c r="G67" s="4">
        <f>SUM('Supplemental Distribution'!B67:M67)</f>
        <v>0</v>
      </c>
      <c r="H67" s="4">
        <f>SUM('Fiscally Constrained'!B67:M67)</f>
        <v>0</v>
      </c>
      <c r="I67" s="4">
        <f t="shared" si="1"/>
        <v>35333688.169999994</v>
      </c>
      <c r="J67" s="5">
        <f t="shared" si="2"/>
        <v>44051468.309999995</v>
      </c>
      <c r="K67" s="5">
        <f t="shared" si="3"/>
        <v>79385156.479999989</v>
      </c>
    </row>
    <row r="68" spans="1:11" x14ac:dyDescent="0.2">
      <c r="A68" t="s">
        <v>64</v>
      </c>
      <c r="B68" s="4">
        <f>SUM('Half-Cent to County before'!B68:M68)</f>
        <v>37899154.909999996</v>
      </c>
      <c r="C68" s="4">
        <f>'Half-cent County Adj'!N68</f>
        <v>0</v>
      </c>
      <c r="D68" s="4">
        <f>SUM('Half-Cent to City Govs'!B68:M68)</f>
        <v>16847265.27</v>
      </c>
      <c r="E68" s="4">
        <f t="shared" si="0"/>
        <v>54746420.179999992</v>
      </c>
      <c r="F68" s="4">
        <f>SUM('Emergency Distribution'!B68:M68)</f>
        <v>0</v>
      </c>
      <c r="G68" s="4">
        <f>SUM('Supplemental Distribution'!B68:M68)</f>
        <v>0</v>
      </c>
      <c r="H68" s="4">
        <f>SUM('Fiscally Constrained'!B68:M68)</f>
        <v>0</v>
      </c>
      <c r="I68" s="4">
        <f t="shared" si="1"/>
        <v>37899154.909999996</v>
      </c>
      <c r="J68" s="5">
        <f t="shared" si="2"/>
        <v>16847265.27</v>
      </c>
      <c r="K68" s="5">
        <f t="shared" si="3"/>
        <v>54746420.179999992</v>
      </c>
    </row>
    <row r="69" spans="1:11" x14ac:dyDescent="0.2">
      <c r="A69" t="s">
        <v>65</v>
      </c>
      <c r="B69" s="4">
        <f>SUM('Half-Cent to County before'!B69:M69)</f>
        <v>3377718.1</v>
      </c>
      <c r="C69" s="4">
        <f>'Half-cent County Adj'!N69</f>
        <v>0</v>
      </c>
      <c r="D69" s="4">
        <f>SUM('Half-Cent to City Govs'!B69:M69)</f>
        <v>756926.8600000001</v>
      </c>
      <c r="E69" s="4">
        <f t="shared" si="0"/>
        <v>4134644.96</v>
      </c>
      <c r="F69" s="4">
        <f>SUM('Emergency Distribution'!B69:M69)</f>
        <v>0</v>
      </c>
      <c r="G69" s="4">
        <f>SUM('Supplemental Distribution'!B69:M69)</f>
        <v>0</v>
      </c>
      <c r="H69" s="4">
        <f>SUM('Fiscally Constrained'!B69:M69)</f>
        <v>461225.49</v>
      </c>
      <c r="I69" s="4">
        <f t="shared" si="1"/>
        <v>3838943.59</v>
      </c>
      <c r="J69" s="5">
        <f t="shared" si="2"/>
        <v>756926.8600000001</v>
      </c>
      <c r="K69" s="5">
        <f t="shared" si="3"/>
        <v>4595870.45</v>
      </c>
    </row>
    <row r="70" spans="1:11" x14ac:dyDescent="0.2">
      <c r="A70" t="s">
        <v>66</v>
      </c>
      <c r="B70" s="4">
        <f>SUM('Half-Cent to County before'!B70:M70)</f>
        <v>19637594.120000001</v>
      </c>
      <c r="C70" s="4">
        <f>'Half-cent County Adj'!N70</f>
        <v>0</v>
      </c>
      <c r="D70" s="4">
        <f>SUM('Half-Cent to City Govs'!B70:M70)</f>
        <v>1770844.56</v>
      </c>
      <c r="E70" s="4">
        <f t="shared" si="0"/>
        <v>21408438.68</v>
      </c>
      <c r="F70" s="4">
        <f>SUM('Emergency Distribution'!B70:M70)</f>
        <v>0</v>
      </c>
      <c r="G70" s="4">
        <f>SUM('Supplemental Distribution'!B70:M70)</f>
        <v>0</v>
      </c>
      <c r="H70" s="4">
        <f>SUM('Fiscally Constrained'!B70:M70)</f>
        <v>0</v>
      </c>
      <c r="I70" s="4">
        <f t="shared" si="1"/>
        <v>19637594.120000001</v>
      </c>
      <c r="J70" s="5">
        <f t="shared" si="2"/>
        <v>1770844.56</v>
      </c>
      <c r="K70" s="5">
        <f t="shared" si="3"/>
        <v>21408438.68</v>
      </c>
    </row>
    <row r="71" spans="1:11" x14ac:dyDescent="0.2">
      <c r="A71" t="s">
        <v>67</v>
      </c>
      <c r="B71" s="4">
        <f>SUM('Half-Cent to County before'!B71:M71)</f>
        <v>10251405.680000002</v>
      </c>
      <c r="C71" s="4">
        <f>'Half-cent County Adj'!N71</f>
        <v>0</v>
      </c>
      <c r="D71" s="4">
        <f>SUM('Half-Cent to City Govs'!B71:M71)</f>
        <v>10422682.120000001</v>
      </c>
      <c r="E71" s="4">
        <f t="shared" si="0"/>
        <v>20674087.800000004</v>
      </c>
      <c r="F71" s="4">
        <f>SUM('Emergency Distribution'!B71:M71)</f>
        <v>0</v>
      </c>
      <c r="G71" s="4">
        <f>SUM('Supplemental Distribution'!B71:M71)</f>
        <v>0</v>
      </c>
      <c r="H71" s="4">
        <f>SUM('Fiscally Constrained'!B71:M71)</f>
        <v>0</v>
      </c>
      <c r="I71" s="4">
        <f t="shared" si="1"/>
        <v>10251405.680000002</v>
      </c>
      <c r="J71" s="5">
        <f t="shared" si="2"/>
        <v>10422682.120000001</v>
      </c>
      <c r="K71" s="5">
        <f t="shared" si="3"/>
        <v>20674087.800000004</v>
      </c>
    </row>
    <row r="72" spans="1:11" x14ac:dyDescent="0.2">
      <c r="A72" t="s">
        <v>68</v>
      </c>
      <c r="B72" s="4">
        <f>SUM('Half-Cent to County before'!B72:M72)</f>
        <v>8782352.9000000004</v>
      </c>
      <c r="C72" s="4">
        <f>'Half-cent County Adj'!N72</f>
        <v>0</v>
      </c>
      <c r="D72" s="4">
        <f>SUM('Half-Cent to City Govs'!B72:M72)</f>
        <v>885226.14999999991</v>
      </c>
      <c r="E72" s="4">
        <f t="shared" si="0"/>
        <v>9667579.0500000007</v>
      </c>
      <c r="F72" s="4">
        <f>SUM('Emergency Distribution'!B72:M72)</f>
        <v>0</v>
      </c>
      <c r="G72" s="4">
        <f>SUM('Supplemental Distribution'!B72:M72)</f>
        <v>0</v>
      </c>
      <c r="H72" s="4">
        <f>SUM('Fiscally Constrained'!B72:M72)</f>
        <v>0</v>
      </c>
      <c r="I72" s="4">
        <f t="shared" si="1"/>
        <v>8782352.9000000004</v>
      </c>
      <c r="J72" s="5">
        <f t="shared" si="2"/>
        <v>885226.14999999991</v>
      </c>
      <c r="K72" s="5">
        <f t="shared" si="3"/>
        <v>9667579.0500000007</v>
      </c>
    </row>
    <row r="73" spans="1:11" x14ac:dyDescent="0.2">
      <c r="A73" t="s">
        <v>69</v>
      </c>
      <c r="B73" s="4">
        <f>SUM('Half-Cent to County before'!B73:M73)</f>
        <v>32968492.150000002</v>
      </c>
      <c r="C73" s="4">
        <f>'Half-cent County Adj'!N73</f>
        <v>0</v>
      </c>
      <c r="D73" s="4">
        <f>SUM('Half-Cent to City Govs'!B73:M73)</f>
        <v>13811279.620000001</v>
      </c>
      <c r="E73" s="4">
        <f t="shared" si="0"/>
        <v>46779771.770000003</v>
      </c>
      <c r="F73" s="4">
        <f>SUM('Emergency Distribution'!B73:M73)</f>
        <v>0</v>
      </c>
      <c r="G73" s="4">
        <f>SUM('Supplemental Distribution'!B73:M73)</f>
        <v>0</v>
      </c>
      <c r="H73" s="4">
        <f>SUM('Fiscally Constrained'!B73:M73)</f>
        <v>0</v>
      </c>
      <c r="I73" s="4">
        <f t="shared" si="1"/>
        <v>32968492.150000002</v>
      </c>
      <c r="J73" s="5">
        <f t="shared" si="2"/>
        <v>13811279.620000001</v>
      </c>
      <c r="K73" s="5">
        <f t="shared" si="3"/>
        <v>46779771.770000003</v>
      </c>
    </row>
    <row r="74" spans="1:11" x14ac:dyDescent="0.2">
      <c r="A74" t="s">
        <v>70</v>
      </c>
      <c r="B74" s="4">
        <f>SUM('Half-Cent to County before'!B74:M74)</f>
        <v>25598871.18</v>
      </c>
      <c r="C74" s="4">
        <f>'Half-cent County Adj'!N74</f>
        <v>0</v>
      </c>
      <c r="D74" s="4">
        <f>SUM('Half-Cent to City Govs'!B74:M74)</f>
        <v>16242135.869999999</v>
      </c>
      <c r="E74" s="4">
        <f t="shared" si="0"/>
        <v>41841007.049999997</v>
      </c>
      <c r="F74" s="4">
        <f>SUM('Emergency Distribution'!B74:M74)</f>
        <v>0</v>
      </c>
      <c r="G74" s="4">
        <f>SUM('Supplemental Distribution'!B74:M74)</f>
        <v>0</v>
      </c>
      <c r="H74" s="4">
        <f>SUM('Fiscally Constrained'!B74:M74)</f>
        <v>0</v>
      </c>
      <c r="I74" s="4">
        <f t="shared" si="1"/>
        <v>25598871.18</v>
      </c>
      <c r="J74" s="5">
        <f t="shared" si="2"/>
        <v>16242135.869999999</v>
      </c>
      <c r="K74" s="5">
        <f t="shared" si="3"/>
        <v>41841007.049999997</v>
      </c>
    </row>
    <row r="75" spans="1:11" x14ac:dyDescent="0.2">
      <c r="A75" t="s">
        <v>27</v>
      </c>
      <c r="B75" s="4">
        <f>SUM('Half-Cent to County before'!B75:M75)</f>
        <v>7632194.5199999996</v>
      </c>
      <c r="C75" s="4">
        <f>'Half-cent County Adj'!N75</f>
        <v>-863569.32000000007</v>
      </c>
      <c r="D75" s="4">
        <f>SUM('Half-Cent to City Govs'!B75:M75)</f>
        <v>991318.8600000001</v>
      </c>
      <c r="E75" s="4">
        <f t="shared" si="0"/>
        <v>7759944.0599999996</v>
      </c>
      <c r="F75" s="4">
        <f>SUM('Emergency Distribution'!B75:M75)</f>
        <v>0</v>
      </c>
      <c r="G75" s="4">
        <f>SUM('Supplemental Distribution'!B75:M75)</f>
        <v>0</v>
      </c>
      <c r="H75" s="4">
        <f>SUM('Fiscally Constrained'!B75:M75)</f>
        <v>0</v>
      </c>
      <c r="I75" s="4">
        <f t="shared" si="1"/>
        <v>6768625.1999999993</v>
      </c>
      <c r="J75" s="5">
        <f t="shared" si="2"/>
        <v>991318.8600000001</v>
      </c>
      <c r="K75" s="5">
        <f t="shared" si="3"/>
        <v>7759944.0599999996</v>
      </c>
    </row>
    <row r="76" spans="1:11" x14ac:dyDescent="0.2">
      <c r="A76" t="s">
        <v>71</v>
      </c>
      <c r="B76" s="4">
        <f>SUM('Half-Cent to County before'!B76:M76)</f>
        <v>1986848.71</v>
      </c>
      <c r="C76" s="4">
        <f>'Half-cent County Adj'!N76</f>
        <v>0</v>
      </c>
      <c r="D76" s="4">
        <f>SUM('Half-Cent to City Govs'!B76:M76)</f>
        <v>372967.6</v>
      </c>
      <c r="E76" s="4">
        <f t="shared" si="0"/>
        <v>2359816.31</v>
      </c>
      <c r="F76" s="4">
        <f>SUM('Emergency Distribution'!B76:M76)</f>
        <v>1551052.2300000002</v>
      </c>
      <c r="G76" s="4">
        <f>SUM('Supplemental Distribution'!B76:M76)</f>
        <v>0</v>
      </c>
      <c r="H76" s="4">
        <f>SUM('Fiscally Constrained'!B76:M76)</f>
        <v>672999.06</v>
      </c>
      <c r="I76" s="4">
        <f t="shared" si="1"/>
        <v>4210900</v>
      </c>
      <c r="J76" s="5">
        <f t="shared" si="2"/>
        <v>372967.6</v>
      </c>
      <c r="K76" s="5">
        <f t="shared" si="3"/>
        <v>4583867.5999999996</v>
      </c>
    </row>
    <row r="77" spans="1:11" x14ac:dyDescent="0.2">
      <c r="A77" t="s">
        <v>28</v>
      </c>
      <c r="B77" s="4">
        <f>SUM('Half-Cent to County before'!B77:M77)</f>
        <v>1184400.48</v>
      </c>
      <c r="C77" s="4">
        <f>'Half-cent County Adj'!N77</f>
        <v>0</v>
      </c>
      <c r="D77" s="4">
        <f>SUM('Half-Cent to City Govs'!B77:M77)</f>
        <v>469375.52999999997</v>
      </c>
      <c r="E77" s="4">
        <f t="shared" si="0"/>
        <v>1653776.01</v>
      </c>
      <c r="F77" s="4">
        <f>SUM('Emergency Distribution'!B77:M77)</f>
        <v>508540.51999999996</v>
      </c>
      <c r="G77" s="4">
        <f>SUM('Supplemental Distribution'!B77:M77)</f>
        <v>30184.799999999996</v>
      </c>
      <c r="H77" s="4">
        <f>SUM('Fiscally Constrained'!B77:M77)</f>
        <v>348161.64999999997</v>
      </c>
      <c r="I77" s="4">
        <f t="shared" si="1"/>
        <v>2071287.45</v>
      </c>
      <c r="J77" s="5">
        <f t="shared" si="2"/>
        <v>469375.52999999997</v>
      </c>
      <c r="K77" s="5">
        <f t="shared" si="3"/>
        <v>2540662.98</v>
      </c>
    </row>
    <row r="78" spans="1:11" x14ac:dyDescent="0.2">
      <c r="A78" t="s">
        <v>29</v>
      </c>
      <c r="B78" s="4">
        <f>SUM('Half-Cent to County before'!B78:M78)</f>
        <v>293706.43000000005</v>
      </c>
      <c r="C78" s="4">
        <f>'Half-cent County Adj'!N78</f>
        <v>0</v>
      </c>
      <c r="D78" s="4">
        <f>SUM('Half-Cent to City Govs'!B78:M78)</f>
        <v>70906.909999999989</v>
      </c>
      <c r="E78" s="4">
        <f t="shared" si="0"/>
        <v>364613.34</v>
      </c>
      <c r="F78" s="4">
        <f>SUM('Emergency Distribution'!B78:M78)</f>
        <v>575873.42999999993</v>
      </c>
      <c r="G78" s="4">
        <f>SUM('Supplemental Distribution'!B78:M78)</f>
        <v>69500.200000000012</v>
      </c>
      <c r="H78" s="4">
        <f>SUM('Fiscally Constrained'!B78:M78)</f>
        <v>961427.24000000011</v>
      </c>
      <c r="I78" s="4">
        <f t="shared" si="1"/>
        <v>1900507.3000000003</v>
      </c>
      <c r="J78" s="5">
        <f t="shared" si="2"/>
        <v>70906.909999999989</v>
      </c>
      <c r="K78" s="5">
        <f t="shared" si="3"/>
        <v>1971414.2100000002</v>
      </c>
    </row>
    <row r="79" spans="1:11" x14ac:dyDescent="0.2">
      <c r="A79" t="s">
        <v>72</v>
      </c>
      <c r="B79" s="4">
        <f>SUM('Half-Cent to County before'!B79:M79)</f>
        <v>21856998.040000003</v>
      </c>
      <c r="C79" s="4">
        <f>'Half-cent County Adj'!N79</f>
        <v>0</v>
      </c>
      <c r="D79" s="4">
        <f>SUM('Half-Cent to City Govs'!B79:M79)</f>
        <v>23179556.059999999</v>
      </c>
      <c r="E79" s="4">
        <f t="shared" si="0"/>
        <v>45036554.100000001</v>
      </c>
      <c r="F79" s="4">
        <f>SUM('Emergency Distribution'!B79:M79)</f>
        <v>0</v>
      </c>
      <c r="G79" s="4">
        <f>SUM('Supplemental Distribution'!B79:M79)</f>
        <v>0</v>
      </c>
      <c r="H79" s="4">
        <f>SUM('Fiscally Constrained'!B79:M79)</f>
        <v>0</v>
      </c>
      <c r="I79" s="4">
        <f t="shared" si="1"/>
        <v>21856998.040000003</v>
      </c>
      <c r="J79" s="5">
        <f t="shared" si="2"/>
        <v>23179556.059999999</v>
      </c>
      <c r="K79" s="5">
        <f t="shared" si="3"/>
        <v>45036554.100000001</v>
      </c>
    </row>
    <row r="80" spans="1:11" x14ac:dyDescent="0.2">
      <c r="A80" t="s">
        <v>73</v>
      </c>
      <c r="B80" s="4">
        <f>SUM('Half-Cent to County before'!B80:M80)</f>
        <v>1242033.1800000002</v>
      </c>
      <c r="C80" s="4">
        <f>'Half-cent County Adj'!N80</f>
        <v>0</v>
      </c>
      <c r="D80" s="4">
        <f>SUM('Half-Cent to City Govs'!B80:M80)</f>
        <v>31901.61</v>
      </c>
      <c r="E80" s="4">
        <f t="shared" si="0"/>
        <v>1273934.7900000003</v>
      </c>
      <c r="F80" s="4">
        <f>SUM('Emergency Distribution'!B80:M80)</f>
        <v>1238871.7899999998</v>
      </c>
      <c r="G80" s="4">
        <f>SUM('Supplemental Distribution'!B80:M80)</f>
        <v>33360.009999999995</v>
      </c>
      <c r="H80" s="4">
        <f>SUM('Fiscally Constrained'!B80:M80)</f>
        <v>624927.69999999995</v>
      </c>
      <c r="I80" s="4">
        <f t="shared" si="1"/>
        <v>3139192.6799999997</v>
      </c>
      <c r="J80" s="5">
        <f t="shared" si="2"/>
        <v>31901.61</v>
      </c>
      <c r="K80" s="5">
        <f t="shared" si="3"/>
        <v>3171094.2899999996</v>
      </c>
    </row>
    <row r="81" spans="1:11" x14ac:dyDescent="0.2">
      <c r="A81" t="s">
        <v>74</v>
      </c>
      <c r="B81" s="4">
        <f>SUM('Half-Cent to County before'!B81:M81)</f>
        <v>11268800.369999999</v>
      </c>
      <c r="C81" s="4">
        <f>'Half-cent County Adj'!N81</f>
        <v>0</v>
      </c>
      <c r="D81" s="4">
        <f>SUM('Half-Cent to City Govs'!B81:M81)</f>
        <v>1758823.4899999998</v>
      </c>
      <c r="E81" s="4">
        <f>SUM(B81:D81)</f>
        <v>13027623.859999999</v>
      </c>
      <c r="F81" s="4">
        <f>SUM('Emergency Distribution'!B81:M81)</f>
        <v>0</v>
      </c>
      <c r="G81" s="4">
        <f>SUM('Supplemental Distribution'!B81:M81)</f>
        <v>0</v>
      </c>
      <c r="H81" s="4">
        <f>SUM('Fiscally Constrained'!B81:M81)</f>
        <v>0</v>
      </c>
      <c r="I81" s="4">
        <f>SUM(B81+C81+F81+G81+H81)</f>
        <v>11268800.369999999</v>
      </c>
      <c r="J81" s="5">
        <f>D81</f>
        <v>1758823.4899999998</v>
      </c>
      <c r="K81" s="5">
        <f>SUM(I81:J81)</f>
        <v>13027623.859999999</v>
      </c>
    </row>
    <row r="82" spans="1:11" x14ac:dyDescent="0.2">
      <c r="A82" t="s">
        <v>30</v>
      </c>
      <c r="B82" s="4">
        <f>SUM('Half-Cent to County before'!B82:M82)</f>
        <v>831029.99000000011</v>
      </c>
      <c r="C82" s="4">
        <f>'Half-cent County Adj'!N82</f>
        <v>-471472.92000000016</v>
      </c>
      <c r="D82" s="4">
        <f>SUM('Half-Cent to City Govs'!B82:M82)</f>
        <v>202479.25999999998</v>
      </c>
      <c r="E82" s="4">
        <f>SUM(B82:D82)</f>
        <v>562036.32999999996</v>
      </c>
      <c r="F82" s="4">
        <f>SUM('Emergency Distribution'!B82:M82)</f>
        <v>942892.01</v>
      </c>
      <c r="G82" s="4">
        <f>SUM('Supplemental Distribution'!B82:M82)</f>
        <v>30184.799999999996</v>
      </c>
      <c r="H82" s="4">
        <f>SUM('Fiscally Constrained'!B82:M82)</f>
        <v>671725.18</v>
      </c>
      <c r="I82" s="4">
        <f>SUM(B82+C82+F82+G82+H82)</f>
        <v>2004359.06</v>
      </c>
      <c r="J82" s="5">
        <f>D82</f>
        <v>202479.25999999998</v>
      </c>
      <c r="K82" s="5">
        <f>SUM(I82:J82)</f>
        <v>2206838.3199999998</v>
      </c>
    </row>
    <row r="83" spans="1:11" x14ac:dyDescent="0.2">
      <c r="A83" t="s">
        <v>1</v>
      </c>
      <c r="B83" s="4" t="s">
        <v>32</v>
      </c>
      <c r="C83" s="4"/>
      <c r="D83" s="4" t="s">
        <v>33</v>
      </c>
      <c r="E83" s="4" t="s">
        <v>33</v>
      </c>
      <c r="F83" s="4" t="s">
        <v>33</v>
      </c>
      <c r="G83" s="4" t="s">
        <v>33</v>
      </c>
      <c r="H83" s="4" t="s">
        <v>33</v>
      </c>
      <c r="I83" s="4" t="s">
        <v>34</v>
      </c>
      <c r="J83" s="4" t="s">
        <v>34</v>
      </c>
      <c r="K83" s="4" t="s">
        <v>34</v>
      </c>
    </row>
    <row r="84" spans="1:11" x14ac:dyDescent="0.2">
      <c r="A84" t="s">
        <v>31</v>
      </c>
      <c r="B84" s="4">
        <f t="shared" ref="B84:K84" si="4">SUM(B16:B82)</f>
        <v>1408801947.1400003</v>
      </c>
      <c r="C84" s="4">
        <f t="shared" si="4"/>
        <v>-41634970.200000003</v>
      </c>
      <c r="D84" s="4">
        <f t="shared" si="4"/>
        <v>714278827.71999979</v>
      </c>
      <c r="E84" s="4">
        <f t="shared" si="4"/>
        <v>2081445804.6599994</v>
      </c>
      <c r="F84" s="4">
        <f t="shared" si="4"/>
        <v>23413914.52</v>
      </c>
      <c r="G84" s="4">
        <f t="shared" si="4"/>
        <v>592958.00000000012</v>
      </c>
      <c r="H84" s="4">
        <f t="shared" si="4"/>
        <v>16875413.010000002</v>
      </c>
      <c r="I84" s="4">
        <f t="shared" si="4"/>
        <v>1408049262.4700003</v>
      </c>
      <c r="J84" s="4">
        <f t="shared" si="4"/>
        <v>714278827.71999979</v>
      </c>
      <c r="K84" s="4">
        <f t="shared" si="4"/>
        <v>2122328090.1900001</v>
      </c>
    </row>
    <row r="86" spans="1:11" x14ac:dyDescent="0.2">
      <c r="A86" s="3"/>
    </row>
  </sheetData>
  <mergeCells count="6">
    <mergeCell ref="A3:L3"/>
    <mergeCell ref="A6:L6"/>
    <mergeCell ref="A7:L7"/>
    <mergeCell ref="I9:K9"/>
    <mergeCell ref="A5:L5"/>
    <mergeCell ref="A4:L4"/>
  </mergeCells>
  <phoneticPr fontId="0" type="noConversion"/>
  <pageMargins left="0.25" right="0.25" top="0.5" bottom="0" header="0" footer="0"/>
  <pageSetup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9"/>
  </sheetPr>
  <dimension ref="A1:S230"/>
  <sheetViews>
    <sheetView workbookViewId="0">
      <pane ySplit="13" topLeftCell="A14" activePane="bottomLeft" state="frozen"/>
      <selection pane="bottomLeft" activeCell="B16" sqref="B16:M82"/>
    </sheetView>
  </sheetViews>
  <sheetFormatPr defaultRowHeight="12.75" x14ac:dyDescent="0.2"/>
  <cols>
    <col min="1" max="1" width="16.1640625" bestFit="1" customWidth="1"/>
    <col min="2" max="13" width="11.1640625" bestFit="1" customWidth="1"/>
    <col min="14" max="14" width="12.6640625" bestFit="1" customWidth="1"/>
  </cols>
  <sheetData>
    <row r="1" spans="1:14" x14ac:dyDescent="0.2">
      <c r="A1" t="str">
        <f>'SFY 19-20'!A1</f>
        <v>VALIDATED TAX RECEIPTS DATA FOR: JULY 2019 THROUGH JUNE 2020</v>
      </c>
      <c r="N1" t="s">
        <v>75</v>
      </c>
    </row>
    <row r="2" spans="1:14" ht="12.75" hidden="1" customHeight="1" x14ac:dyDescent="0.2"/>
    <row r="3" spans="1:14" x14ac:dyDescent="0.2">
      <c r="D3" s="6"/>
      <c r="E3" s="6"/>
      <c r="F3" s="6"/>
      <c r="G3" s="6"/>
      <c r="H3" s="6"/>
    </row>
    <row r="4" spans="1:14" x14ac:dyDescent="0.2">
      <c r="A4" s="27" t="s">
        <v>76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x14ac:dyDescent="0.2">
      <c r="A5" s="27" t="s">
        <v>77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x14ac:dyDescent="0.2">
      <c r="A6" s="27" t="s">
        <v>35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27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x14ac:dyDescent="0.2">
      <c r="A8" s="27" t="s">
        <v>78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2.75" hidden="1" customHeight="1" x14ac:dyDescent="0.2"/>
    <row r="10" spans="1:14" ht="12.75" hidden="1" customHeight="1" x14ac:dyDescent="0.2"/>
    <row r="11" spans="1:14" hidden="1" x14ac:dyDescent="0.2"/>
    <row r="13" spans="1:14" ht="13.5" customHeight="1" x14ac:dyDescent="0.2">
      <c r="B13" s="1">
        <v>43647</v>
      </c>
      <c r="C13" s="1">
        <f>DATE(YEAR(B13),MONTH(B13)+1,DAY(1))</f>
        <v>43678</v>
      </c>
      <c r="D13" s="1">
        <f t="shared" ref="D13:M13" si="0">DATE(YEAR(C13),MONTH(C13)+1,DAY(1))</f>
        <v>43709</v>
      </c>
      <c r="E13" s="1">
        <f t="shared" si="0"/>
        <v>43739</v>
      </c>
      <c r="F13" s="1">
        <f t="shared" si="0"/>
        <v>43770</v>
      </c>
      <c r="G13" s="1">
        <f t="shared" si="0"/>
        <v>43800</v>
      </c>
      <c r="H13" s="1">
        <f t="shared" si="0"/>
        <v>43831</v>
      </c>
      <c r="I13" s="1">
        <f t="shared" si="0"/>
        <v>43862</v>
      </c>
      <c r="J13" s="1">
        <f t="shared" si="0"/>
        <v>43891</v>
      </c>
      <c r="K13" s="1">
        <f t="shared" si="0"/>
        <v>43922</v>
      </c>
      <c r="L13" s="1">
        <f t="shared" si="0"/>
        <v>43952</v>
      </c>
      <c r="M13" s="1">
        <f t="shared" si="0"/>
        <v>43983</v>
      </c>
      <c r="N13" s="24" t="s">
        <v>102</v>
      </c>
    </row>
    <row r="14" spans="1:14" x14ac:dyDescent="0.2">
      <c r="A14" t="s">
        <v>0</v>
      </c>
    </row>
    <row r="15" spans="1:14" x14ac:dyDescent="0.2">
      <c r="A15" t="s">
        <v>1</v>
      </c>
      <c r="B15" s="8"/>
      <c r="C15" s="8"/>
      <c r="D15" s="8"/>
      <c r="E15" s="8"/>
    </row>
    <row r="16" spans="1:14" x14ac:dyDescent="0.2">
      <c r="A16" t="s">
        <v>38</v>
      </c>
      <c r="B16" s="8">
        <v>1088107.81</v>
      </c>
      <c r="C16" s="8">
        <v>1048789.04</v>
      </c>
      <c r="D16" s="8">
        <v>1057325.3500000001</v>
      </c>
      <c r="E16" s="8">
        <v>1069157.73</v>
      </c>
      <c r="F16" s="8">
        <v>1035438.11</v>
      </c>
      <c r="G16" s="8">
        <v>1076813.81</v>
      </c>
      <c r="H16" s="8">
        <v>1075684.45</v>
      </c>
      <c r="I16" s="22">
        <v>1140972.74</v>
      </c>
      <c r="J16" s="5">
        <v>1026793.83</v>
      </c>
      <c r="K16" s="5">
        <v>1017464.46</v>
      </c>
      <c r="L16" s="8">
        <v>939042.69</v>
      </c>
      <c r="M16" s="21">
        <v>791446.63</v>
      </c>
      <c r="N16" s="5">
        <f>SUM(B16:M16)</f>
        <v>12367036.649999999</v>
      </c>
    </row>
    <row r="17" spans="1:19" x14ac:dyDescent="0.2">
      <c r="A17" t="s">
        <v>39</v>
      </c>
      <c r="B17" s="8">
        <v>91167.11</v>
      </c>
      <c r="C17" s="8">
        <v>87776.49</v>
      </c>
      <c r="D17" s="8">
        <v>85198.32</v>
      </c>
      <c r="E17" s="8">
        <v>75700.88</v>
      </c>
      <c r="F17" s="8">
        <v>76335.25</v>
      </c>
      <c r="G17" s="8">
        <v>77072.52</v>
      </c>
      <c r="H17" s="8">
        <v>69494.62</v>
      </c>
      <c r="I17" s="22">
        <v>84276.95</v>
      </c>
      <c r="J17" s="5">
        <v>76822.91</v>
      </c>
      <c r="K17" s="5">
        <v>79780.800000000003</v>
      </c>
      <c r="L17" s="8">
        <v>85182.07</v>
      </c>
      <c r="M17" s="21">
        <v>81440.179999999993</v>
      </c>
      <c r="N17" s="5">
        <f t="shared" ref="N17:N80" si="1">SUM(B17:M17)</f>
        <v>970248.10000000009</v>
      </c>
    </row>
    <row r="18" spans="1:19" x14ac:dyDescent="0.2">
      <c r="A18" t="s">
        <v>40</v>
      </c>
      <c r="B18" s="8">
        <v>1388542.58</v>
      </c>
      <c r="C18" s="8">
        <v>1649871.13</v>
      </c>
      <c r="D18" s="8">
        <v>1660281.6</v>
      </c>
      <c r="E18" s="8">
        <v>1314117.6499999999</v>
      </c>
      <c r="F18" s="8">
        <v>1222833.3899999999</v>
      </c>
      <c r="G18" s="8">
        <v>1189986.0900000001</v>
      </c>
      <c r="H18" s="8">
        <v>1016998.39</v>
      </c>
      <c r="I18" s="22">
        <v>1127513.54</v>
      </c>
      <c r="J18" s="5">
        <v>1044736.78</v>
      </c>
      <c r="K18" s="5">
        <v>1016378.7</v>
      </c>
      <c r="L18" s="8">
        <v>973507.94</v>
      </c>
      <c r="M18" s="21">
        <v>811335.33</v>
      </c>
      <c r="N18" s="5">
        <f t="shared" si="1"/>
        <v>14416103.119999999</v>
      </c>
    </row>
    <row r="19" spans="1:19" x14ac:dyDescent="0.2">
      <c r="A19" t="s">
        <v>2</v>
      </c>
      <c r="B19" s="8">
        <v>98634.52</v>
      </c>
      <c r="C19" s="8">
        <v>101003.85</v>
      </c>
      <c r="D19" s="8">
        <v>96748.24</v>
      </c>
      <c r="E19" s="8">
        <v>98935.28</v>
      </c>
      <c r="F19" s="8">
        <v>98847.51</v>
      </c>
      <c r="G19" s="8">
        <v>104684.79</v>
      </c>
      <c r="H19" s="8">
        <v>104747.6</v>
      </c>
      <c r="I19" s="22">
        <v>113998.08</v>
      </c>
      <c r="J19" s="5">
        <v>99684.41</v>
      </c>
      <c r="K19" s="5">
        <v>99097.81</v>
      </c>
      <c r="L19" s="8">
        <v>105305.47</v>
      </c>
      <c r="M19" s="21">
        <v>103282.74</v>
      </c>
      <c r="N19" s="5">
        <f t="shared" si="1"/>
        <v>1224970.3</v>
      </c>
    </row>
    <row r="20" spans="1:19" x14ac:dyDescent="0.2">
      <c r="A20" t="s">
        <v>41</v>
      </c>
      <c r="B20" s="8">
        <v>2377280.91</v>
      </c>
      <c r="C20" s="8">
        <v>2371246.69</v>
      </c>
      <c r="D20" s="8">
        <v>2303956.94</v>
      </c>
      <c r="E20" s="8">
        <v>2270583.61</v>
      </c>
      <c r="F20" s="8">
        <v>2054455.09</v>
      </c>
      <c r="G20" s="8">
        <v>2284455.7200000002</v>
      </c>
      <c r="H20" s="8">
        <v>2296253.5699999998</v>
      </c>
      <c r="I20" s="22">
        <v>2589517.5699999998</v>
      </c>
      <c r="J20" s="5">
        <v>2299390.88</v>
      </c>
      <c r="K20" s="5">
        <v>2325802.9300000002</v>
      </c>
      <c r="L20" s="8">
        <v>2089882.42</v>
      </c>
      <c r="M20" s="21">
        <v>1807566.42</v>
      </c>
      <c r="N20" s="5">
        <f t="shared" si="1"/>
        <v>27070392.75</v>
      </c>
    </row>
    <row r="21" spans="1:19" x14ac:dyDescent="0.2">
      <c r="A21" t="s">
        <v>42</v>
      </c>
      <c r="B21" s="8">
        <v>7060070.71</v>
      </c>
      <c r="C21" s="8">
        <v>6977744.7199999997</v>
      </c>
      <c r="D21" s="8">
        <v>6785134.0599999996</v>
      </c>
      <c r="E21" s="8">
        <v>6747165.8700000001</v>
      </c>
      <c r="F21" s="8">
        <v>6562799.96</v>
      </c>
      <c r="G21" s="8">
        <v>6990322.4000000004</v>
      </c>
      <c r="H21" s="8">
        <v>7262570.5899999999</v>
      </c>
      <c r="I21" s="22">
        <v>8315825.4199999999</v>
      </c>
      <c r="J21" s="5">
        <v>7271768.0800000001</v>
      </c>
      <c r="K21" s="5">
        <v>6900377.1699999999</v>
      </c>
      <c r="L21" s="8">
        <v>5841597.46</v>
      </c>
      <c r="M21" s="21">
        <v>4496850.33</v>
      </c>
      <c r="N21" s="5">
        <f t="shared" si="1"/>
        <v>81212226.769999996</v>
      </c>
    </row>
    <row r="22" spans="1:19" x14ac:dyDescent="0.2">
      <c r="A22" t="s">
        <v>3</v>
      </c>
      <c r="B22" s="8">
        <v>31633.67</v>
      </c>
      <c r="C22" s="8">
        <v>30372.03</v>
      </c>
      <c r="D22" s="8">
        <v>30309.46</v>
      </c>
      <c r="E22" s="8">
        <v>28784.17</v>
      </c>
      <c r="F22" s="8">
        <v>27706.83</v>
      </c>
      <c r="G22" s="8">
        <v>28271.23</v>
      </c>
      <c r="H22" s="8">
        <v>25128.97</v>
      </c>
      <c r="I22" s="22">
        <v>29916.15</v>
      </c>
      <c r="J22" s="5">
        <v>24900.04</v>
      </c>
      <c r="K22" s="5">
        <v>25649.919999999998</v>
      </c>
      <c r="L22" s="8">
        <v>29340.86</v>
      </c>
      <c r="M22" s="21">
        <v>28807.360000000001</v>
      </c>
      <c r="N22" s="5">
        <f t="shared" si="1"/>
        <v>340820.69</v>
      </c>
    </row>
    <row r="23" spans="1:19" x14ac:dyDescent="0.2">
      <c r="A23" t="s">
        <v>43</v>
      </c>
      <c r="B23" s="8">
        <v>1222716.45</v>
      </c>
      <c r="C23" s="8">
        <v>1141541.3500000001</v>
      </c>
      <c r="D23" s="8">
        <v>1076255.18</v>
      </c>
      <c r="E23" s="8">
        <v>1059608.42</v>
      </c>
      <c r="F23" s="8">
        <v>1090044.3999999999</v>
      </c>
      <c r="G23" s="8">
        <v>1215486.18</v>
      </c>
      <c r="H23" s="8">
        <v>1294405.6499999999</v>
      </c>
      <c r="I23" s="22">
        <v>1427709.22</v>
      </c>
      <c r="J23" s="5">
        <v>1387036.52</v>
      </c>
      <c r="K23" s="5">
        <v>1380235.94</v>
      </c>
      <c r="L23" s="8">
        <v>1223578.42</v>
      </c>
      <c r="M23" s="21">
        <v>954631.91</v>
      </c>
      <c r="N23" s="5">
        <f t="shared" si="1"/>
        <v>14473249.639999999</v>
      </c>
    </row>
    <row r="24" spans="1:19" x14ac:dyDescent="0.2">
      <c r="A24" t="s">
        <v>44</v>
      </c>
      <c r="B24" s="8">
        <v>799496.34</v>
      </c>
      <c r="C24" s="8">
        <v>767605.64</v>
      </c>
      <c r="D24" s="8">
        <v>761159.22</v>
      </c>
      <c r="E24" s="8">
        <v>732955.05</v>
      </c>
      <c r="F24" s="8">
        <v>659022.38</v>
      </c>
      <c r="G24" s="8">
        <v>737574.17</v>
      </c>
      <c r="H24" s="8">
        <v>773649.69</v>
      </c>
      <c r="I24" s="22">
        <v>806202.95</v>
      </c>
      <c r="J24" s="5">
        <v>794924.15</v>
      </c>
      <c r="K24" s="5">
        <v>767730.41</v>
      </c>
      <c r="L24" s="8">
        <v>747689.14</v>
      </c>
      <c r="M24" s="21">
        <v>660496.84</v>
      </c>
      <c r="N24" s="5">
        <f t="shared" si="1"/>
        <v>9008505.9800000004</v>
      </c>
    </row>
    <row r="25" spans="1:19" x14ac:dyDescent="0.2">
      <c r="A25" t="s">
        <v>45</v>
      </c>
      <c r="B25" s="8">
        <v>1014890.23</v>
      </c>
      <c r="C25" s="8">
        <v>984150.81</v>
      </c>
      <c r="D25" s="8">
        <v>963883.79</v>
      </c>
      <c r="E25" s="8">
        <v>926074.61</v>
      </c>
      <c r="F25" s="8">
        <v>922551.98</v>
      </c>
      <c r="G25" s="8">
        <v>948132.53</v>
      </c>
      <c r="H25" s="8">
        <v>1090704.49</v>
      </c>
      <c r="I25" s="22">
        <v>1074626.25</v>
      </c>
      <c r="J25" s="5">
        <v>896001.15</v>
      </c>
      <c r="K25" s="5">
        <v>913290.84</v>
      </c>
      <c r="L25" s="8">
        <v>920323.62</v>
      </c>
      <c r="M25" s="21">
        <v>832601.9</v>
      </c>
      <c r="N25" s="5">
        <f t="shared" si="1"/>
        <v>11487232.199999999</v>
      </c>
    </row>
    <row r="26" spans="1:19" x14ac:dyDescent="0.2">
      <c r="A26" t="s">
        <v>46</v>
      </c>
      <c r="B26" s="8">
        <v>3471645.77</v>
      </c>
      <c r="C26" s="8">
        <v>3145979.58</v>
      </c>
      <c r="D26" s="8">
        <v>3043206.32</v>
      </c>
      <c r="E26" s="8">
        <v>3123390.43</v>
      </c>
      <c r="F26" s="8">
        <v>3290606.35</v>
      </c>
      <c r="G26" s="8">
        <v>3904484.13</v>
      </c>
      <c r="H26" s="8">
        <v>4342422.18</v>
      </c>
      <c r="I26" s="22">
        <v>5040603.04</v>
      </c>
      <c r="J26" s="5">
        <v>4828185.0599999996</v>
      </c>
      <c r="K26" s="5">
        <v>4670739.32</v>
      </c>
      <c r="L26" s="8">
        <v>3654114.9</v>
      </c>
      <c r="M26" s="21">
        <v>2468715.75</v>
      </c>
      <c r="N26" s="5">
        <f t="shared" si="1"/>
        <v>44984092.829999998</v>
      </c>
    </row>
    <row r="27" spans="1:19" x14ac:dyDescent="0.2">
      <c r="A27" t="s">
        <v>4</v>
      </c>
      <c r="B27" s="8">
        <v>481636</v>
      </c>
      <c r="C27" s="8">
        <v>460256.26</v>
      </c>
      <c r="D27" s="8">
        <v>433194.2</v>
      </c>
      <c r="E27" s="8">
        <v>438521.68</v>
      </c>
      <c r="F27" s="8">
        <v>420999.79</v>
      </c>
      <c r="G27" s="8">
        <v>526673.19999999995</v>
      </c>
      <c r="H27" s="8">
        <v>439688.09</v>
      </c>
      <c r="I27" s="22">
        <v>496816.55</v>
      </c>
      <c r="J27" s="5">
        <v>417465.56</v>
      </c>
      <c r="K27" s="5">
        <v>444538.46</v>
      </c>
      <c r="L27" s="8">
        <v>422899.38</v>
      </c>
      <c r="M27" s="21">
        <v>403559.01</v>
      </c>
      <c r="N27" s="5">
        <f t="shared" si="1"/>
        <v>5386248.1799999997</v>
      </c>
    </row>
    <row r="28" spans="1:19" x14ac:dyDescent="0.2">
      <c r="A28" t="s">
        <v>94</v>
      </c>
      <c r="B28" s="8">
        <v>14513405.939999999</v>
      </c>
      <c r="C28" s="8">
        <v>14349660.359999999</v>
      </c>
      <c r="D28" s="8">
        <v>13903962.189999999</v>
      </c>
      <c r="E28" s="8">
        <v>13680089.210000001</v>
      </c>
      <c r="F28" s="8">
        <v>13679964.460000001</v>
      </c>
      <c r="G28" s="8">
        <v>14429418.09</v>
      </c>
      <c r="H28" s="8">
        <v>14807504.949999999</v>
      </c>
      <c r="I28" s="8">
        <v>17530773.210000001</v>
      </c>
      <c r="J28" s="5">
        <v>15229048.65</v>
      </c>
      <c r="K28" s="5">
        <v>14196574.18</v>
      </c>
      <c r="L28" s="8">
        <v>10801261.779999999</v>
      </c>
      <c r="M28" s="21">
        <v>8118542.4000000004</v>
      </c>
      <c r="N28" s="5">
        <f t="shared" si="1"/>
        <v>165240205.42000002</v>
      </c>
    </row>
    <row r="29" spans="1:19" x14ac:dyDescent="0.2">
      <c r="A29" t="s">
        <v>5</v>
      </c>
      <c r="B29" s="8">
        <v>106397.97</v>
      </c>
      <c r="C29" s="8">
        <v>99649.51</v>
      </c>
      <c r="D29" s="8">
        <v>82206.38</v>
      </c>
      <c r="E29" s="8">
        <v>92186.69</v>
      </c>
      <c r="F29" s="8">
        <v>86186.15</v>
      </c>
      <c r="G29" s="8">
        <v>91909.91</v>
      </c>
      <c r="H29" s="8">
        <v>101140.14</v>
      </c>
      <c r="I29" s="8">
        <v>113765.3</v>
      </c>
      <c r="J29" s="5">
        <v>106199.57</v>
      </c>
      <c r="K29" s="5">
        <v>110832.06</v>
      </c>
      <c r="L29" s="8">
        <v>109936.39</v>
      </c>
      <c r="M29" s="21">
        <v>98310.83</v>
      </c>
      <c r="N29" s="5">
        <f t="shared" si="1"/>
        <v>1198720.9000000001</v>
      </c>
      <c r="Q29" s="11"/>
      <c r="R29" s="10"/>
      <c r="S29" s="9"/>
    </row>
    <row r="30" spans="1:19" x14ac:dyDescent="0.2">
      <c r="A30" t="s">
        <v>6</v>
      </c>
      <c r="B30" s="8">
        <v>31088.61</v>
      </c>
      <c r="C30" s="8">
        <v>33907.699999999997</v>
      </c>
      <c r="D30" s="8">
        <v>29062.45</v>
      </c>
      <c r="E30" s="8">
        <v>27539.66</v>
      </c>
      <c r="F30" s="8">
        <v>30622.7</v>
      </c>
      <c r="G30" s="8">
        <v>29258.66</v>
      </c>
      <c r="H30" s="8">
        <v>26730.7</v>
      </c>
      <c r="I30" s="8">
        <v>32099.54</v>
      </c>
      <c r="J30" s="5">
        <v>28154.62</v>
      </c>
      <c r="K30" s="5">
        <v>31254.35</v>
      </c>
      <c r="L30" s="8">
        <v>33451.29</v>
      </c>
      <c r="M30" s="21">
        <v>31438.97</v>
      </c>
      <c r="N30" s="5">
        <f t="shared" si="1"/>
        <v>364609.25</v>
      </c>
      <c r="Q30" s="11"/>
      <c r="R30" s="10"/>
      <c r="S30" s="9"/>
    </row>
    <row r="31" spans="1:19" x14ac:dyDescent="0.2">
      <c r="A31" t="s">
        <v>47</v>
      </c>
      <c r="B31" s="8">
        <v>8675969.2400000002</v>
      </c>
      <c r="C31" s="8">
        <v>8520838.8599999994</v>
      </c>
      <c r="D31" s="8">
        <v>8471291.7599999998</v>
      </c>
      <c r="E31" s="8">
        <v>8348732.1200000001</v>
      </c>
      <c r="F31" s="8">
        <v>7889126.2599999998</v>
      </c>
      <c r="G31" s="8">
        <v>8503685.3900000006</v>
      </c>
      <c r="H31" s="8">
        <v>8397924.8499999996</v>
      </c>
      <c r="I31" s="8">
        <v>9522704.3599999994</v>
      </c>
      <c r="J31" s="5">
        <v>8053134.8099999996</v>
      </c>
      <c r="K31" s="5">
        <v>7897622.5999999996</v>
      </c>
      <c r="L31" s="8">
        <v>7727186.25</v>
      </c>
      <c r="M31" s="21">
        <v>6777858.3899999997</v>
      </c>
      <c r="N31" s="5">
        <f t="shared" si="1"/>
        <v>98786074.890000001</v>
      </c>
      <c r="Q31" s="11"/>
      <c r="R31" s="10"/>
      <c r="S31" s="9"/>
    </row>
    <row r="32" spans="1:19" x14ac:dyDescent="0.2">
      <c r="A32" t="s">
        <v>48</v>
      </c>
      <c r="B32" s="8">
        <v>2458619.62</v>
      </c>
      <c r="C32" s="8">
        <v>2504062.9700000002</v>
      </c>
      <c r="D32" s="8">
        <v>2450165.54</v>
      </c>
      <c r="E32" s="8">
        <v>2310619.25</v>
      </c>
      <c r="F32" s="8">
        <v>2232560.13</v>
      </c>
      <c r="G32" s="8">
        <v>2178773.5699999998</v>
      </c>
      <c r="H32" s="8">
        <v>2170869.5</v>
      </c>
      <c r="I32" s="8">
        <v>2570468.09</v>
      </c>
      <c r="J32" s="5">
        <v>2049652.12</v>
      </c>
      <c r="K32" s="5">
        <v>2094365.75</v>
      </c>
      <c r="L32" s="8">
        <v>2022777.67</v>
      </c>
      <c r="M32" s="21">
        <v>1804151.01</v>
      </c>
      <c r="N32" s="5">
        <f t="shared" si="1"/>
        <v>26847085.220000003</v>
      </c>
      <c r="Q32" s="11"/>
      <c r="R32" s="10"/>
      <c r="S32" s="9"/>
    </row>
    <row r="33" spans="1:19" x14ac:dyDescent="0.2">
      <c r="A33" t="s">
        <v>7</v>
      </c>
      <c r="B33" s="8">
        <v>239439.37</v>
      </c>
      <c r="C33" s="8">
        <v>235753.95</v>
      </c>
      <c r="D33" s="8">
        <v>225684.45</v>
      </c>
      <c r="E33" s="8">
        <v>220415.16</v>
      </c>
      <c r="F33" s="8">
        <v>204145.98</v>
      </c>
      <c r="G33" s="8">
        <v>224133.36</v>
      </c>
      <c r="H33" s="8">
        <v>238638.61</v>
      </c>
      <c r="I33" s="8">
        <v>254678.42</v>
      </c>
      <c r="J33" s="5">
        <v>224996.5</v>
      </c>
      <c r="K33" s="5">
        <v>225970.8</v>
      </c>
      <c r="L33" s="8">
        <v>215970.36</v>
      </c>
      <c r="M33" s="21">
        <v>185462.7</v>
      </c>
      <c r="N33" s="5">
        <f t="shared" si="1"/>
        <v>2695289.6599999997</v>
      </c>
      <c r="Q33" s="11"/>
      <c r="R33" s="10"/>
      <c r="S33" s="9"/>
    </row>
    <row r="34" spans="1:19" x14ac:dyDescent="0.2">
      <c r="A34" t="s">
        <v>8</v>
      </c>
      <c r="B34" s="8">
        <v>82151.78</v>
      </c>
      <c r="C34" s="8">
        <v>116893.52</v>
      </c>
      <c r="D34" s="8">
        <v>91422.01</v>
      </c>
      <c r="E34" s="8">
        <v>66132.649999999994</v>
      </c>
      <c r="F34" s="8">
        <v>62974.12</v>
      </c>
      <c r="G34" s="8">
        <v>57270.66</v>
      </c>
      <c r="H34" s="8">
        <v>47006.27</v>
      </c>
      <c r="I34" s="8">
        <v>50868.89</v>
      </c>
      <c r="J34" s="5">
        <v>44238.94</v>
      </c>
      <c r="K34" s="5">
        <v>52320.07</v>
      </c>
      <c r="L34" s="8">
        <v>53356.7</v>
      </c>
      <c r="M34" s="21">
        <v>36253.339999999997</v>
      </c>
      <c r="N34" s="5">
        <f t="shared" si="1"/>
        <v>760888.95</v>
      </c>
      <c r="Q34" s="11"/>
      <c r="R34" s="10"/>
      <c r="S34" s="9"/>
    </row>
    <row r="35" spans="1:19" x14ac:dyDescent="0.2">
      <c r="A35" t="s">
        <v>9</v>
      </c>
      <c r="B35" s="8">
        <v>129523.52</v>
      </c>
      <c r="C35" s="8">
        <v>139321.95000000001</v>
      </c>
      <c r="D35" s="8">
        <v>124965.15</v>
      </c>
      <c r="E35" s="8">
        <v>131974.72</v>
      </c>
      <c r="F35" s="8">
        <v>127201.99</v>
      </c>
      <c r="G35" s="8">
        <v>123220.44</v>
      </c>
      <c r="H35" s="8">
        <v>118920.23</v>
      </c>
      <c r="I35" s="8">
        <v>131234.16</v>
      </c>
      <c r="J35" s="5">
        <v>115812.48</v>
      </c>
      <c r="K35" s="5">
        <v>113511.73</v>
      </c>
      <c r="L35" s="8">
        <v>139731.82</v>
      </c>
      <c r="M35" s="21">
        <v>122558.36</v>
      </c>
      <c r="N35" s="5">
        <f t="shared" si="1"/>
        <v>1517976.5500000003</v>
      </c>
      <c r="Q35" s="11"/>
      <c r="R35" s="10"/>
      <c r="S35" s="9"/>
    </row>
    <row r="36" spans="1:19" x14ac:dyDescent="0.2">
      <c r="A36" t="s">
        <v>10</v>
      </c>
      <c r="B36" s="8">
        <v>37279.1</v>
      </c>
      <c r="C36" s="8">
        <v>37839.370000000003</v>
      </c>
      <c r="D36" s="8">
        <v>34423.86</v>
      </c>
      <c r="E36" s="8">
        <v>28357.21</v>
      </c>
      <c r="F36" s="8">
        <v>27888.51</v>
      </c>
      <c r="G36" s="8">
        <v>28708.23</v>
      </c>
      <c r="H36" s="8">
        <v>27452.18</v>
      </c>
      <c r="I36" s="8">
        <v>28546.38</v>
      </c>
      <c r="J36" s="5">
        <v>31945.49</v>
      </c>
      <c r="K36" s="5">
        <v>31048.7</v>
      </c>
      <c r="L36" s="8">
        <v>31537.55</v>
      </c>
      <c r="M36" s="21">
        <v>33050.43</v>
      </c>
      <c r="N36" s="5">
        <f t="shared" si="1"/>
        <v>378077.01</v>
      </c>
      <c r="Q36" s="11"/>
      <c r="R36" s="10"/>
      <c r="S36" s="9"/>
    </row>
    <row r="37" spans="1:19" x14ac:dyDescent="0.2">
      <c r="A37" t="s">
        <v>11</v>
      </c>
      <c r="B37" s="8">
        <v>26052.77</v>
      </c>
      <c r="C37" s="8">
        <v>23397.48</v>
      </c>
      <c r="D37" s="8">
        <v>25895.84</v>
      </c>
      <c r="E37" s="8">
        <v>25944.68</v>
      </c>
      <c r="F37" s="8">
        <v>31378.28</v>
      </c>
      <c r="G37" s="8">
        <v>26287.81</v>
      </c>
      <c r="H37" s="8">
        <v>26637.93</v>
      </c>
      <c r="I37" s="8">
        <v>26658.639999999999</v>
      </c>
      <c r="J37" s="5">
        <v>26966.99</v>
      </c>
      <c r="K37" s="5">
        <v>23659.02</v>
      </c>
      <c r="L37" s="8">
        <v>23132.33</v>
      </c>
      <c r="M37" s="21">
        <v>22874.11</v>
      </c>
      <c r="N37" s="5">
        <f t="shared" si="1"/>
        <v>308885.88</v>
      </c>
      <c r="Q37" s="11"/>
      <c r="R37" s="10"/>
      <c r="S37" s="9"/>
    </row>
    <row r="38" spans="1:19" x14ac:dyDescent="0.2">
      <c r="A38" t="s">
        <v>49</v>
      </c>
      <c r="B38" s="8">
        <v>66062.12</v>
      </c>
      <c r="C38" s="8">
        <v>87221.26</v>
      </c>
      <c r="D38" s="8">
        <v>78581.960000000006</v>
      </c>
      <c r="E38" s="8">
        <v>60582.82</v>
      </c>
      <c r="F38" s="8">
        <v>57448.76</v>
      </c>
      <c r="G38" s="8">
        <v>54062.66</v>
      </c>
      <c r="H38" s="8">
        <v>42707.13</v>
      </c>
      <c r="I38" s="8">
        <v>50695.42</v>
      </c>
      <c r="J38" s="5">
        <v>33456.910000000003</v>
      </c>
      <c r="K38" s="5">
        <v>48757.37</v>
      </c>
      <c r="L38" s="8">
        <v>50807.72</v>
      </c>
      <c r="M38" s="21">
        <v>43101.41</v>
      </c>
      <c r="N38" s="5">
        <f t="shared" si="1"/>
        <v>673485.54</v>
      </c>
      <c r="Q38" s="11"/>
      <c r="R38" s="10"/>
      <c r="S38" s="9"/>
    </row>
    <row r="39" spans="1:19" x14ac:dyDescent="0.2">
      <c r="A39" t="s">
        <v>12</v>
      </c>
      <c r="B39" s="8">
        <v>32340.5</v>
      </c>
      <c r="C39" s="8">
        <v>40573.519999999997</v>
      </c>
      <c r="D39" s="8">
        <v>35396.699999999997</v>
      </c>
      <c r="E39" s="8">
        <v>33308.71</v>
      </c>
      <c r="F39" s="8">
        <v>33718.78</v>
      </c>
      <c r="G39" s="8">
        <v>35828.480000000003</v>
      </c>
      <c r="H39" s="8">
        <v>31975.1</v>
      </c>
      <c r="I39" s="8">
        <v>39869.589999999997</v>
      </c>
      <c r="J39" s="5">
        <v>37142.629999999997</v>
      </c>
      <c r="K39" s="5">
        <v>37692.51</v>
      </c>
      <c r="L39" s="8">
        <v>34345.19</v>
      </c>
      <c r="M39" s="21">
        <v>30579.09</v>
      </c>
      <c r="N39" s="5">
        <f t="shared" si="1"/>
        <v>422770.80000000005</v>
      </c>
      <c r="Q39" s="11"/>
      <c r="R39" s="10"/>
      <c r="S39" s="9"/>
    </row>
    <row r="40" spans="1:19" x14ac:dyDescent="0.2">
      <c r="A40" t="s">
        <v>13</v>
      </c>
      <c r="B40" s="5">
        <v>58927.08</v>
      </c>
      <c r="C40" s="8">
        <v>56357.04</v>
      </c>
      <c r="D40" s="8">
        <v>57553.1</v>
      </c>
      <c r="E40" s="8">
        <v>55693.24</v>
      </c>
      <c r="F40" s="8">
        <v>50913.64</v>
      </c>
      <c r="G40" s="8">
        <v>58800.4</v>
      </c>
      <c r="H40" s="8">
        <v>56305.8</v>
      </c>
      <c r="I40" s="8">
        <v>59925.38</v>
      </c>
      <c r="J40" s="5">
        <v>57076.67</v>
      </c>
      <c r="K40" s="5">
        <v>64780.71</v>
      </c>
      <c r="L40" s="8">
        <v>60664.91</v>
      </c>
      <c r="M40" s="21">
        <v>57141.74</v>
      </c>
      <c r="N40" s="5">
        <f t="shared" si="1"/>
        <v>694139.71</v>
      </c>
      <c r="Q40" s="11"/>
      <c r="R40" s="10"/>
      <c r="S40" s="9"/>
    </row>
    <row r="41" spans="1:19" x14ac:dyDescent="0.2">
      <c r="A41" t="s">
        <v>14</v>
      </c>
      <c r="B41" s="5">
        <v>133644.57</v>
      </c>
      <c r="C41" s="8">
        <v>124620.37</v>
      </c>
      <c r="D41" s="8">
        <v>110567.11</v>
      </c>
      <c r="E41" s="8">
        <v>110354.2</v>
      </c>
      <c r="F41" s="8">
        <v>125419.34</v>
      </c>
      <c r="G41" s="8">
        <v>130740.43</v>
      </c>
      <c r="H41" s="8">
        <v>133951.45000000001</v>
      </c>
      <c r="I41" s="8">
        <v>151341.95000000001</v>
      </c>
      <c r="J41" s="5">
        <v>129094.92</v>
      </c>
      <c r="K41" s="5">
        <v>118084.25</v>
      </c>
      <c r="L41" s="8">
        <v>119421.49</v>
      </c>
      <c r="M41" s="21">
        <v>130600.26</v>
      </c>
      <c r="N41" s="5">
        <f t="shared" si="1"/>
        <v>1517840.3399999999</v>
      </c>
      <c r="Q41" s="11"/>
      <c r="R41" s="10"/>
      <c r="S41" s="9"/>
    </row>
    <row r="42" spans="1:19" x14ac:dyDescent="0.2">
      <c r="A42" t="s">
        <v>50</v>
      </c>
      <c r="B42" s="5">
        <v>856012.16</v>
      </c>
      <c r="C42" s="8">
        <v>849538.85</v>
      </c>
      <c r="D42" s="8">
        <v>805068.42</v>
      </c>
      <c r="E42" s="8">
        <v>787361.44</v>
      </c>
      <c r="F42" s="8">
        <v>803436.28</v>
      </c>
      <c r="G42" s="8">
        <v>875901.56</v>
      </c>
      <c r="H42" s="8">
        <v>887203.91</v>
      </c>
      <c r="I42" s="8">
        <v>956659.24</v>
      </c>
      <c r="J42" s="5">
        <v>876732.85</v>
      </c>
      <c r="K42" s="5">
        <v>830116.54</v>
      </c>
      <c r="L42" s="8">
        <v>833343.27</v>
      </c>
      <c r="M42" s="21">
        <v>738482.72</v>
      </c>
      <c r="N42" s="5">
        <f t="shared" si="1"/>
        <v>10099857.24</v>
      </c>
      <c r="Q42" s="11"/>
      <c r="R42" s="10"/>
      <c r="S42" s="9"/>
    </row>
    <row r="43" spans="1:19" x14ac:dyDescent="0.2">
      <c r="A43" t="s">
        <v>15</v>
      </c>
      <c r="B43" s="5">
        <v>413718.47</v>
      </c>
      <c r="C43" s="8">
        <v>394658.68</v>
      </c>
      <c r="D43" s="8">
        <v>380058.83</v>
      </c>
      <c r="E43" s="8">
        <v>380921.18</v>
      </c>
      <c r="F43" s="8">
        <v>378079.2</v>
      </c>
      <c r="G43" s="8">
        <v>415877.63</v>
      </c>
      <c r="H43" s="8">
        <v>422707.01</v>
      </c>
      <c r="I43" s="8">
        <v>463733.44</v>
      </c>
      <c r="J43" s="5">
        <v>439352.2</v>
      </c>
      <c r="K43" s="5">
        <v>449539.18</v>
      </c>
      <c r="L43" s="8">
        <v>438858.87</v>
      </c>
      <c r="M43" s="21">
        <v>365720.04</v>
      </c>
      <c r="N43" s="5">
        <f t="shared" si="1"/>
        <v>4943224.7300000004</v>
      </c>
      <c r="Q43" s="11"/>
      <c r="R43" s="10"/>
      <c r="S43" s="9"/>
    </row>
    <row r="44" spans="1:19" x14ac:dyDescent="0.2">
      <c r="A44" t="s">
        <v>51</v>
      </c>
      <c r="B44" s="5">
        <v>9675514.9299999997</v>
      </c>
      <c r="C44" s="8">
        <v>9357840.4299999997</v>
      </c>
      <c r="D44" s="8">
        <v>9022097.9700000007</v>
      </c>
      <c r="E44" s="8">
        <v>9199857.0800000001</v>
      </c>
      <c r="F44" s="8">
        <v>9201904.9499999993</v>
      </c>
      <c r="G44" s="8">
        <v>9526052.9600000009</v>
      </c>
      <c r="H44" s="8">
        <v>9608441.5800000001</v>
      </c>
      <c r="I44" s="8">
        <v>11033665.82</v>
      </c>
      <c r="J44" s="5">
        <v>9489743.9800000004</v>
      </c>
      <c r="K44" s="5">
        <v>9469625.1600000001</v>
      </c>
      <c r="L44" s="8">
        <v>8449960.9499999993</v>
      </c>
      <c r="M44" s="21">
        <v>7013535.5099999998</v>
      </c>
      <c r="N44" s="5">
        <f t="shared" si="1"/>
        <v>111048241.32000001</v>
      </c>
    </row>
    <row r="45" spans="1:19" x14ac:dyDescent="0.2">
      <c r="A45" t="s">
        <v>16</v>
      </c>
      <c r="B45" s="5">
        <v>35820.53</v>
      </c>
      <c r="C45" s="8">
        <v>41242.589999999997</v>
      </c>
      <c r="D45" s="8">
        <v>35516.28</v>
      </c>
      <c r="E45" s="8">
        <v>33024.949999999997</v>
      </c>
      <c r="F45" s="8">
        <v>37075.589999999997</v>
      </c>
      <c r="G45" s="8">
        <v>35373.03</v>
      </c>
      <c r="H45" s="8">
        <v>32138</v>
      </c>
      <c r="I45" s="8">
        <v>43671.03</v>
      </c>
      <c r="J45" s="5">
        <v>36717.29</v>
      </c>
      <c r="K45" s="5">
        <v>35846.800000000003</v>
      </c>
      <c r="L45" s="8">
        <v>34548.85</v>
      </c>
      <c r="M45" s="21">
        <v>67850.89</v>
      </c>
      <c r="N45" s="5">
        <f t="shared" si="1"/>
        <v>468825.82999999996</v>
      </c>
    </row>
    <row r="46" spans="1:19" x14ac:dyDescent="0.2">
      <c r="A46" t="s">
        <v>52</v>
      </c>
      <c r="B46" s="5">
        <v>821148.14</v>
      </c>
      <c r="C46" s="8">
        <v>802213.51</v>
      </c>
      <c r="D46" s="8">
        <v>777891.38</v>
      </c>
      <c r="E46" s="8">
        <v>806454.2</v>
      </c>
      <c r="F46" s="8">
        <v>726535.3</v>
      </c>
      <c r="G46" s="8">
        <v>867154.32</v>
      </c>
      <c r="H46" s="8">
        <v>909454.92</v>
      </c>
      <c r="I46" s="8">
        <v>1068328.4099999999</v>
      </c>
      <c r="J46" s="5">
        <v>935576.58</v>
      </c>
      <c r="K46" s="5">
        <v>884002.54</v>
      </c>
      <c r="L46" s="8">
        <v>775604.63</v>
      </c>
      <c r="M46" s="21">
        <v>643022.74</v>
      </c>
      <c r="N46" s="5">
        <f t="shared" si="1"/>
        <v>10017386.670000002</v>
      </c>
    </row>
    <row r="47" spans="1:19" x14ac:dyDescent="0.2">
      <c r="A47" t="s">
        <v>17</v>
      </c>
      <c r="B47" s="5">
        <v>203019.18</v>
      </c>
      <c r="C47" s="8">
        <v>221713.06</v>
      </c>
      <c r="D47" s="8">
        <v>190815.17</v>
      </c>
      <c r="E47" s="8">
        <v>185627.07</v>
      </c>
      <c r="F47" s="8">
        <v>188757.59</v>
      </c>
      <c r="G47" s="8">
        <v>186796.57</v>
      </c>
      <c r="H47" s="8">
        <v>176714.02</v>
      </c>
      <c r="I47" s="8">
        <v>191618.95</v>
      </c>
      <c r="J47" s="5">
        <v>166580.22</v>
      </c>
      <c r="K47" s="5">
        <v>165736.84</v>
      </c>
      <c r="L47" s="8">
        <v>181505.96</v>
      </c>
      <c r="M47" s="21">
        <v>153721.45000000001</v>
      </c>
      <c r="N47" s="5">
        <f t="shared" si="1"/>
        <v>2212606.08</v>
      </c>
    </row>
    <row r="48" spans="1:19" x14ac:dyDescent="0.2">
      <c r="A48" t="s">
        <v>18</v>
      </c>
      <c r="B48" s="5">
        <v>116372.39</v>
      </c>
      <c r="C48" s="8">
        <v>109040.33</v>
      </c>
      <c r="D48" s="8">
        <v>88032.11</v>
      </c>
      <c r="E48" s="8">
        <v>126397.68</v>
      </c>
      <c r="F48" s="8">
        <v>112281.38</v>
      </c>
      <c r="G48" s="8">
        <v>85728.27</v>
      </c>
      <c r="H48" s="8">
        <v>123375.63</v>
      </c>
      <c r="I48" s="8">
        <v>131522.5</v>
      </c>
      <c r="J48" s="5">
        <v>129308.88</v>
      </c>
      <c r="K48" s="5">
        <v>113614.28</v>
      </c>
      <c r="L48" s="8">
        <v>82401.89</v>
      </c>
      <c r="M48" s="21">
        <v>74334.16</v>
      </c>
      <c r="N48" s="5">
        <f t="shared" si="1"/>
        <v>1292409.4999999998</v>
      </c>
    </row>
    <row r="49" spans="1:14" x14ac:dyDescent="0.2">
      <c r="A49" t="s">
        <v>19</v>
      </c>
      <c r="B49" s="5">
        <v>13508.03</v>
      </c>
      <c r="C49" s="8">
        <v>13001.6</v>
      </c>
      <c r="D49" s="8">
        <v>11368.65</v>
      </c>
      <c r="E49" s="8">
        <v>11927.4</v>
      </c>
      <c r="F49" s="8">
        <v>12357</v>
      </c>
      <c r="G49" s="8">
        <v>12463.55</v>
      </c>
      <c r="H49" s="8">
        <v>10301.07</v>
      </c>
      <c r="I49" s="8">
        <v>13479.63</v>
      </c>
      <c r="J49" s="5">
        <v>13501.31</v>
      </c>
      <c r="K49" s="5">
        <v>12436.82</v>
      </c>
      <c r="L49" s="8">
        <v>13947.9</v>
      </c>
      <c r="M49" s="21">
        <v>12896.22</v>
      </c>
      <c r="N49" s="5">
        <f t="shared" si="1"/>
        <v>151189.18</v>
      </c>
    </row>
    <row r="50" spans="1:14" x14ac:dyDescent="0.2">
      <c r="A50" t="s">
        <v>53</v>
      </c>
      <c r="B50" s="5">
        <v>1429781.28</v>
      </c>
      <c r="C50" s="8">
        <v>1363563.86</v>
      </c>
      <c r="D50" s="8">
        <v>1376027.13</v>
      </c>
      <c r="E50" s="8">
        <v>1354668.09</v>
      </c>
      <c r="F50" s="8">
        <v>1337586.67</v>
      </c>
      <c r="G50" s="8">
        <v>1438327.62</v>
      </c>
      <c r="H50" s="8">
        <v>1451363.94</v>
      </c>
      <c r="I50" s="8">
        <v>1601644.4</v>
      </c>
      <c r="J50" s="5">
        <v>1443332.72</v>
      </c>
      <c r="K50" s="5">
        <v>1428877.07</v>
      </c>
      <c r="L50" s="8">
        <v>1358399.25</v>
      </c>
      <c r="M50" s="21">
        <v>1177292.4099999999</v>
      </c>
      <c r="N50" s="5">
        <f t="shared" si="1"/>
        <v>16760864.440000001</v>
      </c>
    </row>
    <row r="51" spans="1:14" x14ac:dyDescent="0.2">
      <c r="A51" t="s">
        <v>54</v>
      </c>
      <c r="B51" s="5">
        <v>4150809.43</v>
      </c>
      <c r="C51" s="8">
        <v>3953444.36</v>
      </c>
      <c r="D51" s="8">
        <v>3816605.73</v>
      </c>
      <c r="E51" s="8">
        <v>3671665.01</v>
      </c>
      <c r="F51" s="8">
        <v>3724877.48</v>
      </c>
      <c r="G51" s="8">
        <v>4123472.94</v>
      </c>
      <c r="H51" s="8">
        <v>4484664.99</v>
      </c>
      <c r="I51" s="8">
        <v>5092135.9400000004</v>
      </c>
      <c r="J51" s="5">
        <v>4875974.37</v>
      </c>
      <c r="K51" s="5">
        <v>4865915</v>
      </c>
      <c r="L51" s="8">
        <v>4174274.79</v>
      </c>
      <c r="M51" s="21">
        <v>3107892.05</v>
      </c>
      <c r="N51" s="5">
        <f t="shared" si="1"/>
        <v>50041732.089999996</v>
      </c>
    </row>
    <row r="52" spans="1:14" x14ac:dyDescent="0.2">
      <c r="A52" t="s">
        <v>55</v>
      </c>
      <c r="B52" s="5">
        <v>1154315.1399999999</v>
      </c>
      <c r="C52" s="8">
        <v>1106992.72</v>
      </c>
      <c r="D52" s="8">
        <v>1070950.8899999999</v>
      </c>
      <c r="E52" s="8">
        <v>1125993.22</v>
      </c>
      <c r="F52" s="8">
        <v>1111669.08</v>
      </c>
      <c r="G52" s="8">
        <v>1122160.77</v>
      </c>
      <c r="H52" s="8">
        <v>1088828.5900000001</v>
      </c>
      <c r="I52" s="8">
        <v>1222262.4099999999</v>
      </c>
      <c r="J52" s="5">
        <v>1034216.45</v>
      </c>
      <c r="K52" s="5">
        <v>1021356.63</v>
      </c>
      <c r="L52" s="8">
        <v>945908.85</v>
      </c>
      <c r="M52" s="21">
        <v>811185.36</v>
      </c>
      <c r="N52" s="5">
        <f t="shared" si="1"/>
        <v>12815840.109999999</v>
      </c>
    </row>
    <row r="53" spans="1:14" x14ac:dyDescent="0.2">
      <c r="A53" t="s">
        <v>20</v>
      </c>
      <c r="B53" s="5">
        <v>147206.45000000001</v>
      </c>
      <c r="C53" s="8">
        <v>141673.51</v>
      </c>
      <c r="D53" s="8">
        <v>132434.64000000001</v>
      </c>
      <c r="E53" s="8">
        <v>130816.46</v>
      </c>
      <c r="F53" s="8">
        <v>132683.79</v>
      </c>
      <c r="G53" s="8">
        <v>133196.54999999999</v>
      </c>
      <c r="H53" s="8">
        <v>141172.54999999999</v>
      </c>
      <c r="I53" s="8">
        <v>147677.14000000001</v>
      </c>
      <c r="J53" s="5">
        <v>133344.84</v>
      </c>
      <c r="K53" s="5">
        <v>142134.44</v>
      </c>
      <c r="L53" s="8">
        <v>144445.88</v>
      </c>
      <c r="M53" s="21">
        <v>130478.92</v>
      </c>
      <c r="N53" s="5">
        <f t="shared" si="1"/>
        <v>1657265.1700000004</v>
      </c>
    </row>
    <row r="54" spans="1:14" x14ac:dyDescent="0.2">
      <c r="A54" t="s">
        <v>21</v>
      </c>
      <c r="B54" s="5">
        <v>11106.07</v>
      </c>
      <c r="C54" s="8">
        <v>12200.58</v>
      </c>
      <c r="D54" s="8">
        <v>10786.42</v>
      </c>
      <c r="E54" s="8">
        <v>12821.18</v>
      </c>
      <c r="F54" s="8">
        <v>15602.32</v>
      </c>
      <c r="G54" s="8">
        <v>15363.72</v>
      </c>
      <c r="H54" s="8">
        <v>12873.03</v>
      </c>
      <c r="I54" s="8">
        <v>13029.86</v>
      </c>
      <c r="J54" s="5">
        <v>10494.57</v>
      </c>
      <c r="K54" s="5">
        <v>10190.469999999999</v>
      </c>
      <c r="L54" s="8">
        <v>11605.76</v>
      </c>
      <c r="M54" s="21">
        <v>15914.62</v>
      </c>
      <c r="N54" s="5">
        <f t="shared" si="1"/>
        <v>151988.6</v>
      </c>
    </row>
    <row r="55" spans="1:14" x14ac:dyDescent="0.2">
      <c r="A55" t="s">
        <v>22</v>
      </c>
      <c r="B55" s="5">
        <v>39032.93</v>
      </c>
      <c r="C55" s="8">
        <v>40851.410000000003</v>
      </c>
      <c r="D55" s="8">
        <v>37682.44</v>
      </c>
      <c r="E55" s="8">
        <v>37556.550000000003</v>
      </c>
      <c r="F55" s="8">
        <v>35862.04</v>
      </c>
      <c r="G55" s="8">
        <v>25217.91</v>
      </c>
      <c r="H55" s="8">
        <v>35014.57</v>
      </c>
      <c r="I55" s="8">
        <v>41087.72</v>
      </c>
      <c r="J55" s="5">
        <v>35229.25</v>
      </c>
      <c r="K55" s="5">
        <v>35202.36</v>
      </c>
      <c r="L55" s="8">
        <v>38270.93</v>
      </c>
      <c r="M55" s="21">
        <v>37373.870000000003</v>
      </c>
      <c r="N55" s="5">
        <f t="shared" si="1"/>
        <v>438381.98000000004</v>
      </c>
    </row>
    <row r="56" spans="1:14" x14ac:dyDescent="0.2">
      <c r="A56" t="s">
        <v>56</v>
      </c>
      <c r="B56" s="5">
        <v>2209159.04</v>
      </c>
      <c r="C56" s="8">
        <v>2210633.86</v>
      </c>
      <c r="D56" s="8">
        <v>2155773.69</v>
      </c>
      <c r="E56" s="8">
        <v>2070729.68</v>
      </c>
      <c r="F56" s="8">
        <v>2104406.9900000002</v>
      </c>
      <c r="G56" s="8">
        <v>2225402.7200000002</v>
      </c>
      <c r="H56" s="8">
        <v>2283457.98</v>
      </c>
      <c r="I56" s="8">
        <v>2775612.75</v>
      </c>
      <c r="J56" s="5">
        <v>2365779.89</v>
      </c>
      <c r="K56" s="5">
        <v>2372847.9900000002</v>
      </c>
      <c r="L56" s="8">
        <v>2128924.4</v>
      </c>
      <c r="M56" s="21">
        <v>1675793.18</v>
      </c>
      <c r="N56" s="5">
        <f t="shared" si="1"/>
        <v>26578522.170000002</v>
      </c>
    </row>
    <row r="57" spans="1:14" x14ac:dyDescent="0.2">
      <c r="A57" t="s">
        <v>23</v>
      </c>
      <c r="B57" s="5">
        <v>2048995.68</v>
      </c>
      <c r="C57" s="8">
        <v>1951091.09</v>
      </c>
      <c r="D57" s="8">
        <v>1906975.83</v>
      </c>
      <c r="E57" s="8">
        <v>1931148.99</v>
      </c>
      <c r="F57" s="8">
        <v>1885222.35</v>
      </c>
      <c r="G57" s="8">
        <v>2074138.82</v>
      </c>
      <c r="H57" s="8">
        <v>1985633.39</v>
      </c>
      <c r="I57" s="8">
        <v>2213055.91</v>
      </c>
      <c r="J57" s="5">
        <v>2013665.56</v>
      </c>
      <c r="K57" s="5">
        <v>2009721.3</v>
      </c>
      <c r="L57" s="8">
        <v>1983366.46</v>
      </c>
      <c r="M57" s="21">
        <v>1695778.34</v>
      </c>
      <c r="N57" s="5">
        <f t="shared" si="1"/>
        <v>23698793.720000003</v>
      </c>
    </row>
    <row r="58" spans="1:14" x14ac:dyDescent="0.2">
      <c r="A58" t="s">
        <v>24</v>
      </c>
      <c r="B58" s="5">
        <v>1357466.1</v>
      </c>
      <c r="C58" s="8">
        <v>1263819.53</v>
      </c>
      <c r="D58" s="8">
        <v>1295186.45</v>
      </c>
      <c r="E58" s="8">
        <v>1210275.07</v>
      </c>
      <c r="F58" s="8">
        <v>1175110.43</v>
      </c>
      <c r="G58" s="8">
        <v>1296953.83</v>
      </c>
      <c r="H58" s="8">
        <v>1407602.98</v>
      </c>
      <c r="I58" s="8">
        <v>1601196.39</v>
      </c>
      <c r="J58" s="5">
        <v>1417447.4</v>
      </c>
      <c r="K58" s="5">
        <v>1365998.31</v>
      </c>
      <c r="L58" s="8">
        <v>1199587.8999999999</v>
      </c>
      <c r="M58" s="21">
        <v>1014260.43</v>
      </c>
      <c r="N58" s="5">
        <f t="shared" si="1"/>
        <v>15604904.820000002</v>
      </c>
    </row>
    <row r="59" spans="1:14" x14ac:dyDescent="0.2">
      <c r="A59" t="s">
        <v>57</v>
      </c>
      <c r="B59" s="5">
        <v>1053066.48</v>
      </c>
      <c r="C59" s="8">
        <v>1036605.08</v>
      </c>
      <c r="D59" s="8">
        <v>1060250.1000000001</v>
      </c>
      <c r="E59" s="8">
        <v>932077.26</v>
      </c>
      <c r="F59" s="8">
        <v>672089.77</v>
      </c>
      <c r="G59" s="8">
        <v>854401.86</v>
      </c>
      <c r="H59" s="8">
        <v>960368.6</v>
      </c>
      <c r="I59" s="8">
        <v>1187860.69</v>
      </c>
      <c r="J59" s="5">
        <v>1183822.3400000001</v>
      </c>
      <c r="K59" s="5">
        <v>1204939.68</v>
      </c>
      <c r="L59" s="8">
        <v>794762.36</v>
      </c>
      <c r="M59" s="21">
        <v>413643.02</v>
      </c>
      <c r="N59" s="5">
        <f t="shared" si="1"/>
        <v>11353887.239999998</v>
      </c>
    </row>
    <row r="60" spans="1:14" x14ac:dyDescent="0.2">
      <c r="A60" t="s">
        <v>58</v>
      </c>
      <c r="B60" s="5">
        <v>496963.94</v>
      </c>
      <c r="C60" s="8">
        <v>493643.85</v>
      </c>
      <c r="D60" s="8">
        <v>502358.78</v>
      </c>
      <c r="E60" s="8">
        <v>427536.82</v>
      </c>
      <c r="F60" s="8">
        <v>384517.39</v>
      </c>
      <c r="G60" s="8">
        <v>426895.13</v>
      </c>
      <c r="H60" s="8">
        <v>428795.67</v>
      </c>
      <c r="I60" s="8">
        <v>452185.99</v>
      </c>
      <c r="J60" s="5">
        <v>403756.65</v>
      </c>
      <c r="K60" s="5">
        <v>428449.78</v>
      </c>
      <c r="L60" s="8">
        <v>410087.73</v>
      </c>
      <c r="M60" s="21">
        <v>321147.49</v>
      </c>
      <c r="N60" s="5">
        <f t="shared" si="1"/>
        <v>5176339.2200000007</v>
      </c>
    </row>
    <row r="61" spans="1:14" x14ac:dyDescent="0.2">
      <c r="A61" t="s">
        <v>59</v>
      </c>
      <c r="B61" s="5">
        <v>1667381.72</v>
      </c>
      <c r="C61" s="8">
        <v>1838110.23</v>
      </c>
      <c r="D61" s="8">
        <v>1853082.36</v>
      </c>
      <c r="E61" s="8">
        <v>1557145.3</v>
      </c>
      <c r="F61" s="8">
        <v>1359799.04</v>
      </c>
      <c r="G61" s="8">
        <v>1359955.88</v>
      </c>
      <c r="H61" s="8">
        <v>1187587.8700000001</v>
      </c>
      <c r="I61" s="8">
        <v>1339078.3600000001</v>
      </c>
      <c r="J61" s="5">
        <v>1164533.6499999999</v>
      </c>
      <c r="K61" s="5">
        <v>1191984.51</v>
      </c>
      <c r="L61" s="8">
        <v>1166703.8400000001</v>
      </c>
      <c r="M61" s="21">
        <v>1008524.34</v>
      </c>
      <c r="N61" s="5">
        <f t="shared" si="1"/>
        <v>16693887.100000001</v>
      </c>
    </row>
    <row r="62" spans="1:14" x14ac:dyDescent="0.2">
      <c r="A62" t="s">
        <v>25</v>
      </c>
      <c r="B62" s="5">
        <v>215043.83</v>
      </c>
      <c r="C62" s="8">
        <v>191876.6</v>
      </c>
      <c r="D62" s="8">
        <v>205857.78</v>
      </c>
      <c r="E62" s="8">
        <v>200032.98</v>
      </c>
      <c r="F62" s="8">
        <v>185588.22</v>
      </c>
      <c r="G62" s="8">
        <v>207348.07</v>
      </c>
      <c r="H62" s="8">
        <v>222803.91</v>
      </c>
      <c r="I62" s="8">
        <v>237703.19</v>
      </c>
      <c r="J62" s="5">
        <v>215057.4</v>
      </c>
      <c r="K62" s="5">
        <v>216623.86</v>
      </c>
      <c r="L62" s="8">
        <v>225042.2</v>
      </c>
      <c r="M62" s="21">
        <v>198773.47</v>
      </c>
      <c r="N62" s="5">
        <f t="shared" si="1"/>
        <v>2521751.5100000002</v>
      </c>
    </row>
    <row r="63" spans="1:14" x14ac:dyDescent="0.2">
      <c r="A63" t="s">
        <v>60</v>
      </c>
      <c r="B63" s="5">
        <v>16356160.24</v>
      </c>
      <c r="C63" s="8">
        <v>16936259.489999998</v>
      </c>
      <c r="D63" s="8">
        <v>16208128.1</v>
      </c>
      <c r="E63" s="8">
        <v>15234723.119999999</v>
      </c>
      <c r="F63" s="8">
        <v>15142513.02</v>
      </c>
      <c r="G63" s="8">
        <v>16647783.99</v>
      </c>
      <c r="H63" s="8">
        <v>17062948.260000002</v>
      </c>
      <c r="I63" s="8">
        <v>18649635.75</v>
      </c>
      <c r="J63" s="5">
        <v>16754561.73</v>
      </c>
      <c r="K63" s="5">
        <v>16046929.710000001</v>
      </c>
      <c r="L63" s="8">
        <v>11972737.939999999</v>
      </c>
      <c r="M63" s="21">
        <v>7072489.3899999997</v>
      </c>
      <c r="N63" s="5">
        <f t="shared" si="1"/>
        <v>184084870.73999998</v>
      </c>
    </row>
    <row r="64" spans="1:14" x14ac:dyDescent="0.2">
      <c r="A64" t="s">
        <v>61</v>
      </c>
      <c r="B64" s="5">
        <v>1969100.17</v>
      </c>
      <c r="C64" s="8">
        <v>2015392.96</v>
      </c>
      <c r="D64" s="8">
        <v>2001270.85</v>
      </c>
      <c r="E64" s="8">
        <v>1783962.88</v>
      </c>
      <c r="F64" s="8">
        <v>1688301.77</v>
      </c>
      <c r="G64" s="8">
        <v>1905214.96</v>
      </c>
      <c r="H64" s="8">
        <v>1888066.51</v>
      </c>
      <c r="I64" s="8">
        <v>2236089.39</v>
      </c>
      <c r="J64" s="5">
        <v>1955511.44</v>
      </c>
      <c r="K64" s="5">
        <v>1965200.24</v>
      </c>
      <c r="L64" s="8">
        <v>1465821.99</v>
      </c>
      <c r="M64" s="21">
        <v>965929.13</v>
      </c>
      <c r="N64" s="5">
        <f t="shared" si="1"/>
        <v>21839862.289999995</v>
      </c>
    </row>
    <row r="65" spans="1:14" x14ac:dyDescent="0.2">
      <c r="A65" t="s">
        <v>62</v>
      </c>
      <c r="B65" s="5">
        <v>7589738.6100000003</v>
      </c>
      <c r="C65" s="8">
        <v>7378017.7199999997</v>
      </c>
      <c r="D65" s="8">
        <v>7029154.4400000004</v>
      </c>
      <c r="E65" s="8">
        <v>6869917.4500000002</v>
      </c>
      <c r="F65" s="8">
        <v>7141773.1900000004</v>
      </c>
      <c r="G65" s="8">
        <v>7740341.9699999997</v>
      </c>
      <c r="H65" s="8">
        <v>8059751.4699999997</v>
      </c>
      <c r="I65" s="8">
        <v>9689268.5500000007</v>
      </c>
      <c r="J65" s="5">
        <v>8235257.7300000004</v>
      </c>
      <c r="K65" s="5">
        <v>7978529.6299999999</v>
      </c>
      <c r="L65" s="8">
        <v>6746380.6100000003</v>
      </c>
      <c r="M65" s="21">
        <v>5080931.51</v>
      </c>
      <c r="N65" s="5">
        <f t="shared" si="1"/>
        <v>89539062.879999995</v>
      </c>
    </row>
    <row r="66" spans="1:14" x14ac:dyDescent="0.2">
      <c r="A66" t="s">
        <v>26</v>
      </c>
      <c r="B66" s="5">
        <v>2851891.23</v>
      </c>
      <c r="C66" s="8">
        <v>2802633.01</v>
      </c>
      <c r="D66" s="8">
        <v>2710326.45</v>
      </c>
      <c r="E66" s="8">
        <v>2730762.63</v>
      </c>
      <c r="F66" s="8">
        <v>2721327.74</v>
      </c>
      <c r="G66" s="8">
        <v>2868971.71</v>
      </c>
      <c r="H66" s="8">
        <v>2912627.17</v>
      </c>
      <c r="I66" s="8">
        <v>3301910.87</v>
      </c>
      <c r="J66" s="5">
        <v>2789509.16</v>
      </c>
      <c r="K66" s="5">
        <v>2814935.16</v>
      </c>
      <c r="L66" s="8">
        <v>2696334.97</v>
      </c>
      <c r="M66" s="21">
        <v>2346402.63</v>
      </c>
      <c r="N66" s="5">
        <f t="shared" si="1"/>
        <v>33547632.729999997</v>
      </c>
    </row>
    <row r="67" spans="1:14" x14ac:dyDescent="0.2">
      <c r="A67" t="s">
        <v>63</v>
      </c>
      <c r="B67" s="5">
        <v>4265581.67</v>
      </c>
      <c r="C67" s="8">
        <v>4112412.46</v>
      </c>
      <c r="D67" s="8">
        <v>3995613.3</v>
      </c>
      <c r="E67" s="8">
        <v>3818246.53</v>
      </c>
      <c r="F67" s="8">
        <v>3794451.91</v>
      </c>
      <c r="G67" s="8">
        <v>3991540.78</v>
      </c>
      <c r="H67" s="8">
        <v>3939109.78</v>
      </c>
      <c r="I67" s="8">
        <v>4554066.58</v>
      </c>
      <c r="J67" s="5">
        <v>3974098.3</v>
      </c>
      <c r="K67" s="5">
        <v>4044449.04</v>
      </c>
      <c r="L67" s="8">
        <v>3609615.84</v>
      </c>
      <c r="M67" s="21">
        <v>2804655.5</v>
      </c>
      <c r="N67" s="5">
        <f t="shared" si="1"/>
        <v>46903841.689999998</v>
      </c>
    </row>
    <row r="68" spans="1:14" x14ac:dyDescent="0.2">
      <c r="A68" t="s">
        <v>64</v>
      </c>
      <c r="B68" s="5">
        <v>3283742.45</v>
      </c>
      <c r="C68" s="8">
        <v>3068629.21</v>
      </c>
      <c r="D68" s="8">
        <v>3065584.66</v>
      </c>
      <c r="E68" s="8">
        <v>3026950.22</v>
      </c>
      <c r="F68" s="8">
        <v>2986656.4</v>
      </c>
      <c r="G68" s="8">
        <v>3250948.86</v>
      </c>
      <c r="H68" s="8">
        <v>3187339.65</v>
      </c>
      <c r="I68" s="8">
        <v>3529012.19</v>
      </c>
      <c r="J68" s="5">
        <v>3404135.51</v>
      </c>
      <c r="K68" s="5">
        <v>3289584.45</v>
      </c>
      <c r="L68" s="8">
        <v>3114722.58</v>
      </c>
      <c r="M68" s="21">
        <v>2691848.73</v>
      </c>
      <c r="N68" s="5">
        <f t="shared" si="1"/>
        <v>37899154.909999996</v>
      </c>
    </row>
    <row r="69" spans="1:14" x14ac:dyDescent="0.2">
      <c r="A69" t="s">
        <v>65</v>
      </c>
      <c r="B69" s="5">
        <v>262903.45</v>
      </c>
      <c r="C69" s="8">
        <v>265763.20000000001</v>
      </c>
      <c r="D69" s="8">
        <v>509398.78</v>
      </c>
      <c r="E69" s="8">
        <v>250451.3</v>
      </c>
      <c r="F69" s="8">
        <v>240802.1</v>
      </c>
      <c r="G69" s="8">
        <v>257106.28</v>
      </c>
      <c r="H69" s="8">
        <v>245588.57</v>
      </c>
      <c r="I69" s="8">
        <v>275848.09999999998</v>
      </c>
      <c r="J69" s="5">
        <v>245937.07</v>
      </c>
      <c r="K69" s="5">
        <v>252336.32</v>
      </c>
      <c r="L69" s="8">
        <v>283568.12</v>
      </c>
      <c r="M69" s="21">
        <v>288014.81</v>
      </c>
      <c r="N69" s="5">
        <f t="shared" si="1"/>
        <v>3377718.1</v>
      </c>
    </row>
    <row r="70" spans="1:14" x14ac:dyDescent="0.2">
      <c r="A70" t="s">
        <v>66</v>
      </c>
      <c r="B70" s="5">
        <v>1751661.44</v>
      </c>
      <c r="C70" s="8">
        <v>1763755.44</v>
      </c>
      <c r="D70" s="8">
        <v>1752565.96</v>
      </c>
      <c r="E70" s="8">
        <v>1577406.79</v>
      </c>
      <c r="F70" s="8">
        <v>1484697.6000000001</v>
      </c>
      <c r="G70" s="8">
        <v>1696825.6</v>
      </c>
      <c r="H70" s="8">
        <v>1638320.74</v>
      </c>
      <c r="I70" s="8">
        <v>1933184.65</v>
      </c>
      <c r="J70" s="5">
        <v>1651860.36</v>
      </c>
      <c r="K70" s="5">
        <v>1732528.56</v>
      </c>
      <c r="L70" s="8">
        <v>1447537.3</v>
      </c>
      <c r="M70" s="21">
        <v>1207249.68</v>
      </c>
      <c r="N70" s="5">
        <f t="shared" si="1"/>
        <v>19637594.120000001</v>
      </c>
    </row>
    <row r="71" spans="1:14" x14ac:dyDescent="0.2">
      <c r="A71" t="s">
        <v>67</v>
      </c>
      <c r="B71" s="5">
        <v>872515.35</v>
      </c>
      <c r="C71" s="8">
        <v>838092.48</v>
      </c>
      <c r="D71" s="8">
        <v>826911.44</v>
      </c>
      <c r="E71" s="8">
        <v>806596.16</v>
      </c>
      <c r="F71" s="8">
        <v>797142.18</v>
      </c>
      <c r="G71" s="8">
        <v>912539.28</v>
      </c>
      <c r="H71" s="8">
        <v>896130.84</v>
      </c>
      <c r="I71" s="8">
        <v>978279.85</v>
      </c>
      <c r="J71" s="5">
        <v>893023.77</v>
      </c>
      <c r="K71" s="5">
        <v>890935.31</v>
      </c>
      <c r="L71" s="8">
        <v>828457.22</v>
      </c>
      <c r="M71" s="21">
        <v>710781.8</v>
      </c>
      <c r="N71" s="5">
        <f t="shared" si="1"/>
        <v>10251405.680000002</v>
      </c>
    </row>
    <row r="72" spans="1:14" x14ac:dyDescent="0.2">
      <c r="A72" t="s">
        <v>68</v>
      </c>
      <c r="B72" s="5">
        <v>779551.36</v>
      </c>
      <c r="C72" s="8">
        <v>811411.78</v>
      </c>
      <c r="D72" s="8">
        <v>778122.56</v>
      </c>
      <c r="E72" s="8">
        <v>723858.34</v>
      </c>
      <c r="F72" s="8">
        <v>715647.06</v>
      </c>
      <c r="G72" s="8">
        <v>700450.8</v>
      </c>
      <c r="H72" s="8">
        <v>685709.29</v>
      </c>
      <c r="I72" s="8">
        <v>739758.65</v>
      </c>
      <c r="J72" s="5">
        <v>791505.25</v>
      </c>
      <c r="K72" s="5">
        <v>672928.44</v>
      </c>
      <c r="L72" s="8">
        <v>707976.8</v>
      </c>
      <c r="M72" s="21">
        <v>675432.57</v>
      </c>
      <c r="N72" s="5">
        <f t="shared" si="1"/>
        <v>8782352.9000000004</v>
      </c>
    </row>
    <row r="73" spans="1:14" x14ac:dyDescent="0.2">
      <c r="A73" t="s">
        <v>69</v>
      </c>
      <c r="B73" s="5">
        <v>2828771.61</v>
      </c>
      <c r="C73" s="8">
        <v>2795484.58</v>
      </c>
      <c r="D73" s="8">
        <v>2575429.31</v>
      </c>
      <c r="E73" s="8">
        <v>2454765.83</v>
      </c>
      <c r="F73" s="8">
        <v>2552577.36</v>
      </c>
      <c r="G73" s="8">
        <v>2733891.61</v>
      </c>
      <c r="H73" s="8">
        <v>2915171.61</v>
      </c>
      <c r="I73" s="8">
        <v>3319796.1</v>
      </c>
      <c r="J73" s="5">
        <v>3175151.86</v>
      </c>
      <c r="K73" s="5">
        <v>3037807.52</v>
      </c>
      <c r="L73" s="8">
        <v>2652876.66</v>
      </c>
      <c r="M73" s="21">
        <v>1926768.1</v>
      </c>
      <c r="N73" s="5">
        <f t="shared" si="1"/>
        <v>32968492.150000002</v>
      </c>
    </row>
    <row r="74" spans="1:14" x14ac:dyDescent="0.2">
      <c r="A74" t="s">
        <v>70</v>
      </c>
      <c r="B74" s="5">
        <v>2327205.83</v>
      </c>
      <c r="C74" s="8">
        <v>2208824.98</v>
      </c>
      <c r="D74" s="8">
        <v>2138514.85</v>
      </c>
      <c r="E74" s="8">
        <v>2113681.35</v>
      </c>
      <c r="F74" s="8">
        <v>2120271.14</v>
      </c>
      <c r="G74" s="8">
        <v>2256008.1800000002</v>
      </c>
      <c r="H74" s="8">
        <v>2195247.0099999998</v>
      </c>
      <c r="I74" s="8">
        <v>2491796.73</v>
      </c>
      <c r="J74" s="5">
        <v>2107140.27</v>
      </c>
      <c r="K74" s="5">
        <v>2097028.91</v>
      </c>
      <c r="L74" s="8">
        <v>1937136.91</v>
      </c>
      <c r="M74" s="21">
        <v>1606015.02</v>
      </c>
      <c r="N74" s="5">
        <f t="shared" si="1"/>
        <v>25598871.18</v>
      </c>
    </row>
    <row r="75" spans="1:14" x14ac:dyDescent="0.2">
      <c r="A75" t="s">
        <v>27</v>
      </c>
      <c r="B75" s="5">
        <v>667699.14</v>
      </c>
      <c r="C75" s="8">
        <v>575530.93000000005</v>
      </c>
      <c r="D75" s="8">
        <v>541361.18000000005</v>
      </c>
      <c r="E75" s="8">
        <v>567340.12</v>
      </c>
      <c r="F75" s="8">
        <v>579612.48</v>
      </c>
      <c r="G75" s="8">
        <v>666432.67000000004</v>
      </c>
      <c r="H75" s="8">
        <v>642348.06000000006</v>
      </c>
      <c r="I75" s="8">
        <v>712288.21</v>
      </c>
      <c r="J75" s="5">
        <v>785203.48</v>
      </c>
      <c r="K75" s="5">
        <v>692910.95</v>
      </c>
      <c r="L75" s="8">
        <v>657910.32999999996</v>
      </c>
      <c r="M75" s="21">
        <v>543556.97</v>
      </c>
      <c r="N75" s="5">
        <f t="shared" si="1"/>
        <v>7632194.5199999996</v>
      </c>
    </row>
    <row r="76" spans="1:14" x14ac:dyDescent="0.2">
      <c r="A76" t="s">
        <v>71</v>
      </c>
      <c r="B76" s="5">
        <v>168544.44</v>
      </c>
      <c r="C76" s="8">
        <v>166877.75</v>
      </c>
      <c r="D76" s="8">
        <v>156677.20000000001</v>
      </c>
      <c r="E76" s="8">
        <v>165506.42000000001</v>
      </c>
      <c r="F76" s="8">
        <v>156474.88</v>
      </c>
      <c r="G76" s="8">
        <v>181973.52</v>
      </c>
      <c r="H76" s="8">
        <v>166816.79999999999</v>
      </c>
      <c r="I76" s="8">
        <v>185076.23</v>
      </c>
      <c r="J76" s="5">
        <v>161380.26999999999</v>
      </c>
      <c r="K76" s="5">
        <v>157888.79</v>
      </c>
      <c r="L76" s="8">
        <v>168085.4</v>
      </c>
      <c r="M76" s="21">
        <v>151547.01</v>
      </c>
      <c r="N76" s="5">
        <f t="shared" si="1"/>
        <v>1986848.71</v>
      </c>
    </row>
    <row r="77" spans="1:14" x14ac:dyDescent="0.2">
      <c r="A77" t="s">
        <v>28</v>
      </c>
      <c r="B77" s="5">
        <v>107352.3</v>
      </c>
      <c r="C77" s="8">
        <v>107547.34</v>
      </c>
      <c r="D77" s="8">
        <v>107920.23</v>
      </c>
      <c r="E77" s="8">
        <v>116773.96</v>
      </c>
      <c r="F77" s="8">
        <v>73696.639999999999</v>
      </c>
      <c r="G77" s="8">
        <v>128842.03</v>
      </c>
      <c r="H77" s="8">
        <v>94604.97</v>
      </c>
      <c r="I77" s="8">
        <v>95661.65</v>
      </c>
      <c r="J77" s="5">
        <v>81111.34</v>
      </c>
      <c r="K77" s="5">
        <v>89527.43</v>
      </c>
      <c r="L77" s="8">
        <v>95054.76</v>
      </c>
      <c r="M77" s="21">
        <v>86307.83</v>
      </c>
      <c r="N77" s="5">
        <f t="shared" si="1"/>
        <v>1184400.48</v>
      </c>
    </row>
    <row r="78" spans="1:14" x14ac:dyDescent="0.2">
      <c r="A78" t="s">
        <v>29</v>
      </c>
      <c r="B78" s="5">
        <v>22522.21</v>
      </c>
      <c r="C78" s="8">
        <v>28121.87</v>
      </c>
      <c r="D78" s="8">
        <v>25916.639999999999</v>
      </c>
      <c r="E78" s="8">
        <v>23359.78</v>
      </c>
      <c r="F78" s="8">
        <v>22019.73</v>
      </c>
      <c r="G78" s="8">
        <v>24410.43</v>
      </c>
      <c r="H78" s="8">
        <v>22594.57</v>
      </c>
      <c r="I78" s="8">
        <v>21956.19</v>
      </c>
      <c r="J78" s="5">
        <v>23980.92</v>
      </c>
      <c r="K78" s="5">
        <v>28262.97</v>
      </c>
      <c r="L78" s="8">
        <v>26643.1</v>
      </c>
      <c r="M78" s="21">
        <v>23918.02</v>
      </c>
      <c r="N78" s="5">
        <f t="shared" si="1"/>
        <v>293706.43000000005</v>
      </c>
    </row>
    <row r="79" spans="1:14" x14ac:dyDescent="0.2">
      <c r="A79" t="s">
        <v>72</v>
      </c>
      <c r="B79" s="5">
        <v>2027872.05</v>
      </c>
      <c r="C79" s="8">
        <v>1909935.11</v>
      </c>
      <c r="D79" s="8">
        <v>1889823.81</v>
      </c>
      <c r="E79" s="8">
        <v>1769667.91</v>
      </c>
      <c r="F79" s="8">
        <v>1651468.93</v>
      </c>
      <c r="G79" s="8">
        <v>1828111.32</v>
      </c>
      <c r="H79" s="8">
        <v>1812068.17</v>
      </c>
      <c r="I79" s="8">
        <v>2030955.79</v>
      </c>
      <c r="J79" s="5">
        <v>1875812.6</v>
      </c>
      <c r="K79" s="5">
        <v>1889303.76</v>
      </c>
      <c r="L79" s="8">
        <v>1769654.37</v>
      </c>
      <c r="M79" s="21">
        <v>1402324.22</v>
      </c>
      <c r="N79" s="5">
        <f t="shared" si="1"/>
        <v>21856998.040000003</v>
      </c>
    </row>
    <row r="80" spans="1:14" x14ac:dyDescent="0.2">
      <c r="A80" t="s">
        <v>73</v>
      </c>
      <c r="B80" s="5">
        <v>122568.94</v>
      </c>
      <c r="C80" s="8">
        <v>113618.66</v>
      </c>
      <c r="D80" s="8">
        <v>102872.61</v>
      </c>
      <c r="E80" s="8">
        <v>102018.15</v>
      </c>
      <c r="F80" s="8">
        <v>104170.38</v>
      </c>
      <c r="G80" s="8">
        <v>102051.95</v>
      </c>
      <c r="H80" s="8">
        <v>97784.02</v>
      </c>
      <c r="I80" s="8">
        <v>104497.65</v>
      </c>
      <c r="J80" s="5">
        <v>93288.27</v>
      </c>
      <c r="K80" s="5">
        <v>93741.43</v>
      </c>
      <c r="L80" s="8">
        <v>107245.83</v>
      </c>
      <c r="M80" s="21">
        <v>98175.29</v>
      </c>
      <c r="N80" s="5">
        <f t="shared" si="1"/>
        <v>1242033.1800000002</v>
      </c>
    </row>
    <row r="81" spans="1:14" x14ac:dyDescent="0.2">
      <c r="A81" t="s">
        <v>74</v>
      </c>
      <c r="B81" s="5">
        <v>1343822.1</v>
      </c>
      <c r="C81" s="8">
        <v>1629284.67</v>
      </c>
      <c r="D81" s="8">
        <v>1492236.48</v>
      </c>
      <c r="E81" s="8">
        <v>1067497.02</v>
      </c>
      <c r="F81" s="8">
        <v>867419.6</v>
      </c>
      <c r="G81" s="8">
        <v>871545.85</v>
      </c>
      <c r="H81" s="8">
        <v>661260.49</v>
      </c>
      <c r="I81" s="8">
        <v>741075.76</v>
      </c>
      <c r="J81" s="5">
        <v>666205.03</v>
      </c>
      <c r="K81" s="5">
        <v>745457.74</v>
      </c>
      <c r="L81" s="8">
        <v>702289.47</v>
      </c>
      <c r="M81" s="21">
        <v>480706.16</v>
      </c>
      <c r="N81" s="5">
        <f>SUM(B81:M81)</f>
        <v>11268800.369999999</v>
      </c>
    </row>
    <row r="82" spans="1:14" x14ac:dyDescent="0.2">
      <c r="A82" t="s">
        <v>30</v>
      </c>
      <c r="B82" s="5">
        <v>81551.509999999995</v>
      </c>
      <c r="C82" s="8">
        <v>80407.570000000007</v>
      </c>
      <c r="D82" s="8">
        <v>71778.34</v>
      </c>
      <c r="E82" s="8">
        <v>66889.88</v>
      </c>
      <c r="F82" s="8">
        <v>70692.03</v>
      </c>
      <c r="G82" s="8">
        <v>66179.81</v>
      </c>
      <c r="H82" s="8">
        <v>64966.31</v>
      </c>
      <c r="I82" s="8">
        <v>70293.240000000005</v>
      </c>
      <c r="J82" s="5">
        <v>58220.55</v>
      </c>
      <c r="K82" s="5">
        <v>65186.37</v>
      </c>
      <c r="L82" s="8">
        <v>67324.03</v>
      </c>
      <c r="M82" s="21">
        <v>67540.350000000006</v>
      </c>
      <c r="N82" s="5">
        <f>SUM(B82:M82)</f>
        <v>831029.99000000011</v>
      </c>
    </row>
    <row r="83" spans="1:14" x14ac:dyDescent="0.2">
      <c r="A83" t="s">
        <v>1</v>
      </c>
    </row>
    <row r="84" spans="1:14" x14ac:dyDescent="0.2">
      <c r="A84" t="s">
        <v>31</v>
      </c>
      <c r="B84" s="5">
        <f>SUM(B16:B82)</f>
        <v>123512922.30999997</v>
      </c>
      <c r="C84" s="5">
        <f t="shared" ref="C84:M84" si="2">SUM(C16:C82)</f>
        <v>122138192.38999997</v>
      </c>
      <c r="D84" s="5">
        <f t="shared" si="2"/>
        <v>118732259.42</v>
      </c>
      <c r="E84" s="5">
        <f t="shared" si="2"/>
        <v>114541339.14999999</v>
      </c>
      <c r="F84" s="5">
        <f t="shared" si="2"/>
        <v>112598349.14</v>
      </c>
      <c r="G84" s="5">
        <f t="shared" si="2"/>
        <v>121195410.16999993</v>
      </c>
      <c r="H84" s="5">
        <f t="shared" si="2"/>
        <v>123068471.63000001</v>
      </c>
      <c r="I84" s="5">
        <f t="shared" si="2"/>
        <v>140299269.68999997</v>
      </c>
      <c r="J84" s="5">
        <f t="shared" si="2"/>
        <v>124441693.98000002</v>
      </c>
      <c r="K84" s="5">
        <f>SUM(K16:K82)</f>
        <v>121528193.15000004</v>
      </c>
      <c r="L84" s="5">
        <f t="shared" si="2"/>
        <v>104904972.72</v>
      </c>
      <c r="M84" s="5">
        <f t="shared" si="2"/>
        <v>81840873.389999986</v>
      </c>
      <c r="N84" s="5">
        <f>SUM(B84:M84)</f>
        <v>1408801947.1399999</v>
      </c>
    </row>
    <row r="92" spans="1:14" x14ac:dyDescent="0.2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4" x14ac:dyDescent="0.2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4" x14ac:dyDescent="0.2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4" x14ac:dyDescent="0.2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4" x14ac:dyDescent="0.2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x14ac:dyDescent="0.2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x14ac:dyDescent="0.2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x14ac:dyDescent="0.2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x14ac:dyDescent="0.2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x14ac:dyDescent="0.2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x14ac:dyDescent="0.2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x14ac:dyDescent="0.2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x14ac:dyDescent="0.2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x14ac:dyDescent="0.2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x14ac:dyDescent="0.2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x14ac:dyDescent="0.2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x14ac:dyDescent="0.2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x14ac:dyDescent="0.2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x14ac:dyDescent="0.2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x14ac:dyDescent="0.2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x14ac:dyDescent="0.2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x14ac:dyDescent="0.2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x14ac:dyDescent="0.2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x14ac:dyDescent="0.2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x14ac:dyDescent="0.2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x14ac:dyDescent="0.2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x14ac:dyDescent="0.2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x14ac:dyDescent="0.2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x14ac:dyDescent="0.2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x14ac:dyDescent="0.2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x14ac:dyDescent="0.2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x14ac:dyDescent="0.2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x14ac:dyDescent="0.2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x14ac:dyDescent="0.2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x14ac:dyDescent="0.2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x14ac:dyDescent="0.2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x14ac:dyDescent="0.2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x14ac:dyDescent="0.2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x14ac:dyDescent="0.2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x14ac:dyDescent="0.2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x14ac:dyDescent="0.2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x14ac:dyDescent="0.2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x14ac:dyDescent="0.2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x14ac:dyDescent="0.2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x14ac:dyDescent="0.2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x14ac:dyDescent="0.2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x14ac:dyDescent="0.2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x14ac:dyDescent="0.2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x14ac:dyDescent="0.2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x14ac:dyDescent="0.2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x14ac:dyDescent="0.2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x14ac:dyDescent="0.2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x14ac:dyDescent="0.2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x14ac:dyDescent="0.2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x14ac:dyDescent="0.2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x14ac:dyDescent="0.2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x14ac:dyDescent="0.2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x14ac:dyDescent="0.2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x14ac:dyDescent="0.2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x14ac:dyDescent="0.2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x14ac:dyDescent="0.2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x14ac:dyDescent="0.2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x14ac:dyDescent="0.2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x14ac:dyDescent="0.2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x14ac:dyDescent="0.2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x14ac:dyDescent="0.2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x14ac:dyDescent="0.2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64" spans="2:13" x14ac:dyDescent="0.2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x14ac:dyDescent="0.2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x14ac:dyDescent="0.2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x14ac:dyDescent="0.2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x14ac:dyDescent="0.2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x14ac:dyDescent="0.2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x14ac:dyDescent="0.2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x14ac:dyDescent="0.2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x14ac:dyDescent="0.2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x14ac:dyDescent="0.2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x14ac:dyDescent="0.2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x14ac:dyDescent="0.2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x14ac:dyDescent="0.2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x14ac:dyDescent="0.2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x14ac:dyDescent="0.2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x14ac:dyDescent="0.2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x14ac:dyDescent="0.2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x14ac:dyDescent="0.2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x14ac:dyDescent="0.2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x14ac:dyDescent="0.2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x14ac:dyDescent="0.2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x14ac:dyDescent="0.2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x14ac:dyDescent="0.2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x14ac:dyDescent="0.2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x14ac:dyDescent="0.2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x14ac:dyDescent="0.2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x14ac:dyDescent="0.2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x14ac:dyDescent="0.2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x14ac:dyDescent="0.2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x14ac:dyDescent="0.2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x14ac:dyDescent="0.2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x14ac:dyDescent="0.2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x14ac:dyDescent="0.2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x14ac:dyDescent="0.2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x14ac:dyDescent="0.2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x14ac:dyDescent="0.2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x14ac:dyDescent="0.2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x14ac:dyDescent="0.2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x14ac:dyDescent="0.2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x14ac:dyDescent="0.2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x14ac:dyDescent="0.2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x14ac:dyDescent="0.2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x14ac:dyDescent="0.2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x14ac:dyDescent="0.2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x14ac:dyDescent="0.2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x14ac:dyDescent="0.2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x14ac:dyDescent="0.2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x14ac:dyDescent="0.2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x14ac:dyDescent="0.2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x14ac:dyDescent="0.2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x14ac:dyDescent="0.2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x14ac:dyDescent="0.2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x14ac:dyDescent="0.2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x14ac:dyDescent="0.2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x14ac:dyDescent="0.2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x14ac:dyDescent="0.2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x14ac:dyDescent="0.2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x14ac:dyDescent="0.2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x14ac:dyDescent="0.2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x14ac:dyDescent="0.2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x14ac:dyDescent="0.2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x14ac:dyDescent="0.2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x14ac:dyDescent="0.2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x14ac:dyDescent="0.2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x14ac:dyDescent="0.2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x14ac:dyDescent="0.2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x14ac:dyDescent="0.2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</sheetData>
  <mergeCells count="5">
    <mergeCell ref="A8:N8"/>
    <mergeCell ref="A4:N4"/>
    <mergeCell ref="A5:N5"/>
    <mergeCell ref="A6:N6"/>
    <mergeCell ref="A7:N7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30"/>
  <sheetViews>
    <sheetView workbookViewId="0">
      <pane ySplit="13" topLeftCell="A14" activePane="bottomLeft" state="frozen"/>
      <selection pane="bottomLeft" activeCell="B16" sqref="B16:M82"/>
    </sheetView>
  </sheetViews>
  <sheetFormatPr defaultRowHeight="12.75" x14ac:dyDescent="0.2"/>
  <cols>
    <col min="1" max="1" width="16.1640625" bestFit="1" customWidth="1"/>
    <col min="2" max="3" width="11.1640625" bestFit="1" customWidth="1"/>
    <col min="4" max="8" width="10.1640625" bestFit="1" customWidth="1"/>
    <col min="9" max="9" width="11.1640625" bestFit="1" customWidth="1"/>
    <col min="10" max="11" width="10.1640625" bestFit="1" customWidth="1"/>
    <col min="12" max="12" width="11.1640625" bestFit="1" customWidth="1"/>
    <col min="13" max="13" width="10.1640625" bestFit="1" customWidth="1"/>
    <col min="14" max="14" width="12.6640625" bestFit="1" customWidth="1"/>
  </cols>
  <sheetData>
    <row r="1" spans="1:14" x14ac:dyDescent="0.2">
      <c r="A1" t="str">
        <f>'SFY 19-20'!A1</f>
        <v>VALIDATED TAX RECEIPTS DATA FOR: JULY 2019 THROUGH JUNE 2020</v>
      </c>
      <c r="N1" t="s">
        <v>75</v>
      </c>
    </row>
    <row r="2" spans="1:14" hidden="1" x14ac:dyDescent="0.2"/>
    <row r="3" spans="1:14" hidden="1" x14ac:dyDescent="0.2">
      <c r="D3" s="6"/>
      <c r="E3" s="6"/>
      <c r="F3" s="6"/>
      <c r="G3" s="6"/>
      <c r="H3" s="6"/>
    </row>
    <row r="4" spans="1:14" x14ac:dyDescent="0.2">
      <c r="D4" s="6"/>
      <c r="E4" s="6"/>
      <c r="F4" s="6"/>
      <c r="G4" s="6"/>
      <c r="H4" s="6"/>
    </row>
    <row r="5" spans="1:14" x14ac:dyDescent="0.2">
      <c r="A5" s="27" t="s">
        <v>76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x14ac:dyDescent="0.2">
      <c r="A6" s="27" t="s">
        <v>98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27" t="s">
        <v>35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x14ac:dyDescent="0.2">
      <c r="A8" s="27" t="s">
        <v>36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x14ac:dyDescent="0.2">
      <c r="A9" s="27" t="s">
        <v>78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idden="1" x14ac:dyDescent="0.2"/>
    <row r="11" spans="1:14" hidden="1" x14ac:dyDescent="0.2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">
      <c r="B13" s="1">
        <f>'Half-Cent to County before'!B13</f>
        <v>43647</v>
      </c>
      <c r="C13" s="1">
        <f>'Half-Cent to County before'!C13</f>
        <v>43678</v>
      </c>
      <c r="D13" s="1">
        <f>'Half-Cent to County before'!D13</f>
        <v>43709</v>
      </c>
      <c r="E13" s="1">
        <f>'Half-Cent to County before'!E13</f>
        <v>43739</v>
      </c>
      <c r="F13" s="1">
        <f>'Half-Cent to County before'!F13</f>
        <v>43770</v>
      </c>
      <c r="G13" s="1">
        <f>'Half-Cent to County before'!G13</f>
        <v>43800</v>
      </c>
      <c r="H13" s="1">
        <f>'Half-Cent to County before'!H13</f>
        <v>43831</v>
      </c>
      <c r="I13" s="1">
        <f>'Half-Cent to County before'!I13</f>
        <v>43862</v>
      </c>
      <c r="J13" s="1">
        <f>'Half-Cent to County before'!J13</f>
        <v>43891</v>
      </c>
      <c r="K13" s="1">
        <f>'Half-Cent to County before'!K13</f>
        <v>43922</v>
      </c>
      <c r="L13" s="1">
        <f>'Half-Cent to County before'!L13</f>
        <v>43952</v>
      </c>
      <c r="M13" s="1">
        <f>'Half-Cent to County before'!M13</f>
        <v>43983</v>
      </c>
      <c r="N13" s="1" t="str">
        <f>'Half-Cent to County before'!N13</f>
        <v>SFY19-20</v>
      </c>
    </row>
    <row r="14" spans="1:14" x14ac:dyDescent="0.2">
      <c r="A14" t="s">
        <v>0</v>
      </c>
    </row>
    <row r="15" spans="1:14" x14ac:dyDescent="0.2">
      <c r="A15" t="s">
        <v>1</v>
      </c>
    </row>
    <row r="16" spans="1:14" x14ac:dyDescent="0.2">
      <c r="A16" t="s">
        <v>38</v>
      </c>
      <c r="B16" s="8">
        <v>-274866.33</v>
      </c>
      <c r="C16" s="8">
        <v>-274866.33</v>
      </c>
      <c r="D16" s="8">
        <v>-274866.33</v>
      </c>
      <c r="E16" s="8">
        <v>-274866.33</v>
      </c>
      <c r="F16" s="8">
        <v>-274866.33</v>
      </c>
      <c r="G16" s="8">
        <v>-274866.33</v>
      </c>
      <c r="H16" s="8">
        <v>-274866.33</v>
      </c>
      <c r="I16" s="8">
        <v>-274866.33</v>
      </c>
      <c r="J16" s="5">
        <v>-274866.33</v>
      </c>
      <c r="K16">
        <v>-274866.33</v>
      </c>
      <c r="L16" s="8">
        <v>-274866.33</v>
      </c>
      <c r="M16" s="21">
        <v>-274866.33</v>
      </c>
      <c r="N16" s="5">
        <f t="shared" ref="N16:N47" si="0">SUM(B16:M16)</f>
        <v>-3298395.9600000004</v>
      </c>
    </row>
    <row r="17" spans="1:14" x14ac:dyDescent="0.2">
      <c r="A17" t="s">
        <v>39</v>
      </c>
      <c r="B17" s="8">
        <v>-39994.1</v>
      </c>
      <c r="C17" s="8">
        <v>-39994.1</v>
      </c>
      <c r="D17" s="8">
        <v>-39994.1</v>
      </c>
      <c r="E17" s="8">
        <v>-39994.1</v>
      </c>
      <c r="F17" s="8">
        <v>-39994.1</v>
      </c>
      <c r="G17" s="8">
        <v>-39994.1</v>
      </c>
      <c r="H17" s="8">
        <v>-39994.1</v>
      </c>
      <c r="I17" s="8">
        <v>-39994.1</v>
      </c>
      <c r="J17" s="5">
        <v>-39994.1</v>
      </c>
      <c r="K17">
        <v>-39994.1</v>
      </c>
      <c r="L17" s="8">
        <v>-39994.1</v>
      </c>
      <c r="M17" s="21">
        <v>-39994.1</v>
      </c>
      <c r="N17" s="5">
        <f t="shared" si="0"/>
        <v>-479929.1999999999</v>
      </c>
    </row>
    <row r="18" spans="1:14" x14ac:dyDescent="0.2">
      <c r="A18" t="s">
        <v>40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5">
        <v>0</v>
      </c>
      <c r="K18">
        <v>0</v>
      </c>
      <c r="L18" s="8">
        <v>0</v>
      </c>
      <c r="M18" s="21">
        <v>0</v>
      </c>
      <c r="N18" s="5">
        <f t="shared" si="0"/>
        <v>0</v>
      </c>
    </row>
    <row r="19" spans="1:14" x14ac:dyDescent="0.2">
      <c r="A19" t="s">
        <v>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5">
        <v>0</v>
      </c>
      <c r="K19">
        <v>0</v>
      </c>
      <c r="L19" s="8">
        <v>0</v>
      </c>
      <c r="M19" s="21">
        <v>0</v>
      </c>
      <c r="N19" s="5">
        <f t="shared" si="0"/>
        <v>0</v>
      </c>
    </row>
    <row r="20" spans="1:14" x14ac:dyDescent="0.2">
      <c r="A20" t="s">
        <v>41</v>
      </c>
      <c r="B20" s="8">
        <v>-585445.48</v>
      </c>
      <c r="C20" s="8">
        <v>-585445.48</v>
      </c>
      <c r="D20" s="8">
        <v>-585445.48</v>
      </c>
      <c r="E20" s="8">
        <v>-585445.48</v>
      </c>
      <c r="F20" s="8">
        <v>-585445.48</v>
      </c>
      <c r="G20" s="8">
        <v>-585445.48</v>
      </c>
      <c r="H20" s="8">
        <v>-585445.48</v>
      </c>
      <c r="I20" s="8">
        <v>-585445.48</v>
      </c>
      <c r="J20" s="5">
        <v>-585445.48</v>
      </c>
      <c r="K20">
        <v>-585445.48</v>
      </c>
      <c r="L20" s="8">
        <v>-585445.48</v>
      </c>
      <c r="M20" s="21">
        <v>-585445.48</v>
      </c>
      <c r="N20" s="5">
        <f t="shared" si="0"/>
        <v>-7025345.7600000016</v>
      </c>
    </row>
    <row r="21" spans="1:14" x14ac:dyDescent="0.2">
      <c r="A21" t="s">
        <v>42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5">
        <v>0</v>
      </c>
      <c r="K21">
        <v>0</v>
      </c>
      <c r="L21" s="8">
        <v>0</v>
      </c>
      <c r="M21" s="21">
        <v>0</v>
      </c>
      <c r="N21" s="5">
        <f t="shared" si="0"/>
        <v>0</v>
      </c>
    </row>
    <row r="22" spans="1:14" x14ac:dyDescent="0.2">
      <c r="A22" t="s">
        <v>3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5">
        <v>0</v>
      </c>
      <c r="K22">
        <v>0</v>
      </c>
      <c r="L22" s="8">
        <v>0</v>
      </c>
      <c r="M22" s="21">
        <v>0</v>
      </c>
      <c r="N22" s="5">
        <f t="shared" si="0"/>
        <v>0</v>
      </c>
    </row>
    <row r="23" spans="1:14" x14ac:dyDescent="0.2">
      <c r="A23" t="s">
        <v>43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5">
        <v>0</v>
      </c>
      <c r="K23">
        <v>0</v>
      </c>
      <c r="L23" s="8">
        <v>0</v>
      </c>
      <c r="M23" s="21">
        <v>0</v>
      </c>
      <c r="N23" s="5">
        <f t="shared" si="0"/>
        <v>0</v>
      </c>
    </row>
    <row r="24" spans="1:14" x14ac:dyDescent="0.2">
      <c r="A24" t="s">
        <v>44</v>
      </c>
      <c r="B24" s="8">
        <v>-179528.02</v>
      </c>
      <c r="C24" s="8">
        <v>-179528.02</v>
      </c>
      <c r="D24" s="8">
        <v>-179528.02</v>
      </c>
      <c r="E24" s="8">
        <v>-179528.02</v>
      </c>
      <c r="F24" s="8">
        <v>-179528.02</v>
      </c>
      <c r="G24" s="8">
        <v>-179528.02</v>
      </c>
      <c r="H24" s="8">
        <v>-179528.02</v>
      </c>
      <c r="I24" s="8">
        <v>-179528.02</v>
      </c>
      <c r="J24" s="5">
        <v>-179528.02</v>
      </c>
      <c r="K24">
        <v>-179528.02</v>
      </c>
      <c r="L24" s="8">
        <v>-179528.02</v>
      </c>
      <c r="M24" s="21">
        <v>-179528.02</v>
      </c>
      <c r="N24" s="5">
        <f t="shared" si="0"/>
        <v>-2154336.2399999998</v>
      </c>
    </row>
    <row r="25" spans="1:14" x14ac:dyDescent="0.2">
      <c r="A25" t="s">
        <v>45</v>
      </c>
      <c r="B25" s="8">
        <v>-205328.73</v>
      </c>
      <c r="C25" s="8">
        <v>-205328.73</v>
      </c>
      <c r="D25" s="8">
        <v>-205328.73</v>
      </c>
      <c r="E25" s="8">
        <v>-205328.73</v>
      </c>
      <c r="F25" s="8">
        <v>-205328.73</v>
      </c>
      <c r="G25" s="8">
        <v>-205328.73</v>
      </c>
      <c r="H25" s="8">
        <v>-205328.73</v>
      </c>
      <c r="I25" s="8">
        <v>-205328.73</v>
      </c>
      <c r="J25" s="5">
        <v>-205328.73</v>
      </c>
      <c r="K25">
        <v>-205328.73</v>
      </c>
      <c r="L25" s="8">
        <v>-205328.73</v>
      </c>
      <c r="M25" s="21">
        <v>-205328.73</v>
      </c>
      <c r="N25" s="5">
        <f t="shared" si="0"/>
        <v>-2463944.7600000002</v>
      </c>
    </row>
    <row r="26" spans="1:14" x14ac:dyDescent="0.2">
      <c r="A26" t="s">
        <v>46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5">
        <v>0</v>
      </c>
      <c r="K26">
        <v>0</v>
      </c>
      <c r="L26" s="8">
        <v>0</v>
      </c>
      <c r="M26" s="21">
        <v>0</v>
      </c>
      <c r="N26" s="5">
        <f t="shared" si="0"/>
        <v>0</v>
      </c>
    </row>
    <row r="27" spans="1:14" x14ac:dyDescent="0.2">
      <c r="A27" t="s">
        <v>4</v>
      </c>
      <c r="B27" s="8">
        <v>-118393.43</v>
      </c>
      <c r="C27" s="8">
        <v>-118393.43</v>
      </c>
      <c r="D27" s="8">
        <v>-118393.43</v>
      </c>
      <c r="E27" s="8">
        <v>-118393.43</v>
      </c>
      <c r="F27" s="8">
        <v>-118393.43</v>
      </c>
      <c r="G27" s="8">
        <v>-118393.43</v>
      </c>
      <c r="H27" s="8">
        <v>-118393.43</v>
      </c>
      <c r="I27" s="8">
        <v>-118393.43</v>
      </c>
      <c r="J27" s="5">
        <v>-118393.43</v>
      </c>
      <c r="K27">
        <v>-118393.43</v>
      </c>
      <c r="L27" s="8">
        <v>-118393.43</v>
      </c>
      <c r="M27" s="21">
        <v>-118393.43</v>
      </c>
      <c r="N27" s="5">
        <f t="shared" si="0"/>
        <v>-1420721.1599999995</v>
      </c>
    </row>
    <row r="28" spans="1:14" x14ac:dyDescent="0.2">
      <c r="A28" t="s">
        <v>94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5">
        <v>0</v>
      </c>
      <c r="K28">
        <v>0</v>
      </c>
      <c r="L28" s="8">
        <v>0</v>
      </c>
      <c r="M28" s="21">
        <v>0</v>
      </c>
      <c r="N28" s="5">
        <f t="shared" si="0"/>
        <v>0</v>
      </c>
    </row>
    <row r="29" spans="1:14" x14ac:dyDescent="0.2">
      <c r="A29" t="s">
        <v>5</v>
      </c>
      <c r="B29" s="8">
        <v>-52020.25</v>
      </c>
      <c r="C29" s="8">
        <v>-52020.25</v>
      </c>
      <c r="D29" s="8">
        <v>-52020.25</v>
      </c>
      <c r="E29" s="8">
        <v>-52020.25</v>
      </c>
      <c r="F29" s="8">
        <v>-52020.25</v>
      </c>
      <c r="G29" s="8">
        <v>-52020.25</v>
      </c>
      <c r="H29" s="8">
        <v>-52020.25</v>
      </c>
      <c r="I29" s="8">
        <v>-52020.25</v>
      </c>
      <c r="J29" s="5">
        <v>-52020.25</v>
      </c>
      <c r="K29">
        <v>-52020.25</v>
      </c>
      <c r="L29" s="8">
        <v>-52020.25</v>
      </c>
      <c r="M29" s="21">
        <v>-52020.25</v>
      </c>
      <c r="N29" s="5">
        <f t="shared" si="0"/>
        <v>-624243</v>
      </c>
    </row>
    <row r="30" spans="1:14" x14ac:dyDescent="0.2">
      <c r="A30" t="s">
        <v>6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5">
        <v>0</v>
      </c>
      <c r="K30">
        <v>0</v>
      </c>
      <c r="L30" s="8">
        <v>0</v>
      </c>
      <c r="M30" s="21">
        <v>0</v>
      </c>
      <c r="N30" s="5">
        <f t="shared" si="0"/>
        <v>0</v>
      </c>
    </row>
    <row r="31" spans="1:14" x14ac:dyDescent="0.2">
      <c r="A31" t="s">
        <v>47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5">
        <v>0</v>
      </c>
      <c r="K31">
        <v>0</v>
      </c>
      <c r="L31" s="8">
        <v>0</v>
      </c>
      <c r="M31" s="21">
        <v>0</v>
      </c>
      <c r="N31" s="5">
        <f t="shared" si="0"/>
        <v>0</v>
      </c>
    </row>
    <row r="32" spans="1:14" x14ac:dyDescent="0.2">
      <c r="A32" t="s">
        <v>48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5">
        <v>0</v>
      </c>
      <c r="K32">
        <v>0</v>
      </c>
      <c r="L32" s="8">
        <v>0</v>
      </c>
      <c r="M32" s="21">
        <v>0</v>
      </c>
      <c r="N32" s="5">
        <f t="shared" si="0"/>
        <v>0</v>
      </c>
    </row>
    <row r="33" spans="1:14" x14ac:dyDescent="0.2">
      <c r="A33" t="s">
        <v>7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5">
        <v>0</v>
      </c>
      <c r="K33">
        <v>0</v>
      </c>
      <c r="L33" s="8">
        <v>0</v>
      </c>
      <c r="M33" s="21">
        <v>0</v>
      </c>
      <c r="N33" s="5">
        <f t="shared" si="0"/>
        <v>0</v>
      </c>
    </row>
    <row r="34" spans="1:14" x14ac:dyDescent="0.2">
      <c r="A34" t="s">
        <v>8</v>
      </c>
      <c r="B34" s="8">
        <v>-15310.24</v>
      </c>
      <c r="C34" s="8">
        <v>-15310.24</v>
      </c>
      <c r="D34" s="8">
        <v>-15310.24</v>
      </c>
      <c r="E34" s="8">
        <v>-15310.24</v>
      </c>
      <c r="F34" s="8">
        <v>-15310.24</v>
      </c>
      <c r="G34" s="8">
        <v>-15310.24</v>
      </c>
      <c r="H34" s="8">
        <v>-15310.24</v>
      </c>
      <c r="I34" s="8">
        <v>-15310.24</v>
      </c>
      <c r="J34" s="5">
        <v>-15310.24</v>
      </c>
      <c r="K34">
        <v>-15310.24</v>
      </c>
      <c r="L34" s="8">
        <v>-15310.24</v>
      </c>
      <c r="M34" s="21">
        <v>-15310.24</v>
      </c>
      <c r="N34" s="5">
        <f t="shared" si="0"/>
        <v>-183722.87999999998</v>
      </c>
    </row>
    <row r="35" spans="1:14" x14ac:dyDescent="0.2">
      <c r="A35" t="s">
        <v>9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5">
        <v>0</v>
      </c>
      <c r="K35">
        <v>0</v>
      </c>
      <c r="L35" s="8">
        <v>0</v>
      </c>
      <c r="M35" s="21">
        <v>0</v>
      </c>
      <c r="N35" s="5">
        <f t="shared" si="0"/>
        <v>0</v>
      </c>
    </row>
    <row r="36" spans="1:14" x14ac:dyDescent="0.2">
      <c r="A36" t="s">
        <v>10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5">
        <v>0</v>
      </c>
      <c r="K36">
        <v>0</v>
      </c>
      <c r="L36" s="8">
        <v>0</v>
      </c>
      <c r="M36" s="21">
        <v>0</v>
      </c>
      <c r="N36" s="5">
        <f t="shared" si="0"/>
        <v>0</v>
      </c>
    </row>
    <row r="37" spans="1:14" x14ac:dyDescent="0.2">
      <c r="A37" t="s">
        <v>11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5">
        <v>0</v>
      </c>
      <c r="K37">
        <v>0</v>
      </c>
      <c r="L37" s="8">
        <v>0</v>
      </c>
      <c r="M37" s="21">
        <v>0</v>
      </c>
      <c r="N37" s="5">
        <f t="shared" si="0"/>
        <v>0</v>
      </c>
    </row>
    <row r="38" spans="1:14" x14ac:dyDescent="0.2">
      <c r="A38" t="s">
        <v>49</v>
      </c>
      <c r="B38" s="8">
        <v>-16433.740000000002</v>
      </c>
      <c r="C38" s="8">
        <v>-16433.740000000002</v>
      </c>
      <c r="D38" s="8">
        <v>-16433.740000000002</v>
      </c>
      <c r="E38" s="8">
        <v>-16433.740000000002</v>
      </c>
      <c r="F38" s="8">
        <v>-16433.740000000002</v>
      </c>
      <c r="G38" s="8">
        <v>-16433.740000000002</v>
      </c>
      <c r="H38" s="8">
        <v>-16433.740000000002</v>
      </c>
      <c r="I38" s="8">
        <v>-16433.740000000002</v>
      </c>
      <c r="J38" s="5">
        <v>-16433.740000000002</v>
      </c>
      <c r="K38">
        <v>-16433.740000000002</v>
      </c>
      <c r="L38" s="8">
        <v>-16433.740000000002</v>
      </c>
      <c r="M38" s="21">
        <v>-16433.740000000002</v>
      </c>
      <c r="N38" s="5">
        <f t="shared" si="0"/>
        <v>-197204.87999999998</v>
      </c>
    </row>
    <row r="39" spans="1:14" x14ac:dyDescent="0.2">
      <c r="A39" t="s">
        <v>12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5">
        <v>0</v>
      </c>
      <c r="K39">
        <v>0</v>
      </c>
      <c r="L39" s="8">
        <v>0</v>
      </c>
      <c r="M39" s="21">
        <v>0</v>
      </c>
      <c r="N39" s="5">
        <f t="shared" si="0"/>
        <v>0</v>
      </c>
    </row>
    <row r="40" spans="1:14" x14ac:dyDescent="0.2">
      <c r="A40" t="s">
        <v>13</v>
      </c>
      <c r="B40" s="5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5">
        <v>0</v>
      </c>
      <c r="K40">
        <v>0</v>
      </c>
      <c r="L40" s="8">
        <v>0</v>
      </c>
      <c r="M40" s="21">
        <v>0</v>
      </c>
      <c r="N40" s="5">
        <f t="shared" si="0"/>
        <v>0</v>
      </c>
    </row>
    <row r="41" spans="1:14" x14ac:dyDescent="0.2">
      <c r="A41" t="s">
        <v>14</v>
      </c>
      <c r="B41" s="5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5">
        <v>0</v>
      </c>
      <c r="K41">
        <v>0</v>
      </c>
      <c r="L41" s="8">
        <v>0</v>
      </c>
      <c r="M41" s="21">
        <v>0</v>
      </c>
      <c r="N41" s="5">
        <f t="shared" si="0"/>
        <v>0</v>
      </c>
    </row>
    <row r="42" spans="1:14" x14ac:dyDescent="0.2">
      <c r="A42" t="s">
        <v>50</v>
      </c>
      <c r="B42" s="5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5">
        <v>0</v>
      </c>
      <c r="K42">
        <v>0</v>
      </c>
      <c r="L42" s="8">
        <v>0</v>
      </c>
      <c r="M42" s="21">
        <v>0</v>
      </c>
      <c r="N42" s="5">
        <f t="shared" si="0"/>
        <v>0</v>
      </c>
    </row>
    <row r="43" spans="1:14" x14ac:dyDescent="0.2">
      <c r="A43" t="s">
        <v>15</v>
      </c>
      <c r="B43" s="5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5">
        <v>0</v>
      </c>
      <c r="K43">
        <v>0</v>
      </c>
      <c r="L43" s="8">
        <v>0</v>
      </c>
      <c r="M43" s="21">
        <v>0</v>
      </c>
      <c r="N43" s="5">
        <f t="shared" si="0"/>
        <v>0</v>
      </c>
    </row>
    <row r="44" spans="1:14" x14ac:dyDescent="0.2">
      <c r="A44" t="s">
        <v>51</v>
      </c>
      <c r="B44" s="5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5">
        <v>0</v>
      </c>
      <c r="K44">
        <v>0</v>
      </c>
      <c r="L44" s="8">
        <v>0</v>
      </c>
      <c r="M44" s="21">
        <v>0</v>
      </c>
      <c r="N44" s="5">
        <f t="shared" si="0"/>
        <v>0</v>
      </c>
    </row>
    <row r="45" spans="1:14" x14ac:dyDescent="0.2">
      <c r="A45" t="s">
        <v>16</v>
      </c>
      <c r="B45" s="5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5">
        <v>0</v>
      </c>
      <c r="K45">
        <v>0</v>
      </c>
      <c r="L45" s="8">
        <v>0</v>
      </c>
      <c r="M45" s="21">
        <v>0</v>
      </c>
      <c r="N45" s="5">
        <f t="shared" si="0"/>
        <v>0</v>
      </c>
    </row>
    <row r="46" spans="1:14" x14ac:dyDescent="0.2">
      <c r="A46" t="s">
        <v>52</v>
      </c>
      <c r="B46" s="5">
        <v>-146560.81</v>
      </c>
      <c r="C46" s="8">
        <v>-146560.81</v>
      </c>
      <c r="D46" s="8">
        <v>-146560.81</v>
      </c>
      <c r="E46" s="8">
        <v>-146560.81</v>
      </c>
      <c r="F46" s="8">
        <v>-146560.81</v>
      </c>
      <c r="G46" s="8">
        <v>-146560.81</v>
      </c>
      <c r="H46" s="8">
        <v>-146560.81</v>
      </c>
      <c r="I46" s="8">
        <v>-146560.81</v>
      </c>
      <c r="J46" s="5">
        <v>-146560.81</v>
      </c>
      <c r="K46">
        <v>-146560.81</v>
      </c>
      <c r="L46" s="8">
        <v>-146560.81</v>
      </c>
      <c r="M46" s="21">
        <v>-146560.81</v>
      </c>
      <c r="N46" s="5">
        <f t="shared" si="0"/>
        <v>-1758729.7200000004</v>
      </c>
    </row>
    <row r="47" spans="1:14" x14ac:dyDescent="0.2">
      <c r="A47" t="s">
        <v>17</v>
      </c>
      <c r="B47" s="5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5">
        <v>0</v>
      </c>
      <c r="K47">
        <v>0</v>
      </c>
      <c r="L47" s="8">
        <v>0</v>
      </c>
      <c r="M47" s="21">
        <v>0</v>
      </c>
      <c r="N47" s="5">
        <f t="shared" si="0"/>
        <v>0</v>
      </c>
    </row>
    <row r="48" spans="1:14" x14ac:dyDescent="0.2">
      <c r="A48" t="s">
        <v>18</v>
      </c>
      <c r="B48" s="5">
        <v>-18222.04</v>
      </c>
      <c r="C48" s="8">
        <v>-18222.04</v>
      </c>
      <c r="D48" s="8">
        <v>-18222.04</v>
      </c>
      <c r="E48" s="8">
        <v>-18222.04</v>
      </c>
      <c r="F48" s="8">
        <v>-18222.04</v>
      </c>
      <c r="G48" s="8">
        <v>-18222.04</v>
      </c>
      <c r="H48" s="8">
        <v>-18222.04</v>
      </c>
      <c r="I48" s="8">
        <v>-18222.04</v>
      </c>
      <c r="J48" s="5">
        <v>-18222.04</v>
      </c>
      <c r="K48">
        <v>-18222.04</v>
      </c>
      <c r="L48" s="8">
        <v>-18222.04</v>
      </c>
      <c r="M48" s="21">
        <v>-18222.04</v>
      </c>
      <c r="N48" s="5">
        <f t="shared" ref="N48:N79" si="1">SUM(B48:M48)</f>
        <v>-218664.48000000007</v>
      </c>
    </row>
    <row r="49" spans="1:14" x14ac:dyDescent="0.2">
      <c r="A49" t="s">
        <v>19</v>
      </c>
      <c r="B49" s="5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5">
        <v>0</v>
      </c>
      <c r="K49">
        <v>0</v>
      </c>
      <c r="L49" s="8">
        <v>0</v>
      </c>
      <c r="M49" s="21">
        <v>0</v>
      </c>
      <c r="N49" s="5">
        <f t="shared" si="1"/>
        <v>0</v>
      </c>
    </row>
    <row r="50" spans="1:14" x14ac:dyDescent="0.2">
      <c r="A50" t="s">
        <v>53</v>
      </c>
      <c r="B50" s="5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5">
        <v>0</v>
      </c>
      <c r="K50">
        <v>0</v>
      </c>
      <c r="L50" s="8">
        <v>0</v>
      </c>
      <c r="M50" s="21">
        <v>0</v>
      </c>
      <c r="N50" s="5">
        <f t="shared" si="1"/>
        <v>0</v>
      </c>
    </row>
    <row r="51" spans="1:14" x14ac:dyDescent="0.2">
      <c r="A51" t="s">
        <v>54</v>
      </c>
      <c r="B51" s="5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5">
        <v>0</v>
      </c>
      <c r="K51">
        <v>0</v>
      </c>
      <c r="L51" s="8">
        <v>0</v>
      </c>
      <c r="M51" s="21">
        <v>0</v>
      </c>
      <c r="N51" s="5">
        <f t="shared" si="1"/>
        <v>0</v>
      </c>
    </row>
    <row r="52" spans="1:14" x14ac:dyDescent="0.2">
      <c r="A52" t="s">
        <v>55</v>
      </c>
      <c r="B52" s="5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5">
        <v>0</v>
      </c>
      <c r="K52">
        <v>0</v>
      </c>
      <c r="L52" s="8">
        <v>0</v>
      </c>
      <c r="M52" s="21">
        <v>0</v>
      </c>
      <c r="N52" s="5">
        <f t="shared" si="1"/>
        <v>0</v>
      </c>
    </row>
    <row r="53" spans="1:14" x14ac:dyDescent="0.2">
      <c r="A53" t="s">
        <v>20</v>
      </c>
      <c r="B53" s="5">
        <v>-63241.99</v>
      </c>
      <c r="C53" s="8">
        <v>-63241.99</v>
      </c>
      <c r="D53" s="8">
        <v>-63241.99</v>
      </c>
      <c r="E53" s="8">
        <v>-63241.99</v>
      </c>
      <c r="F53" s="8">
        <v>-63241.99</v>
      </c>
      <c r="G53" s="8">
        <v>-63241.99</v>
      </c>
      <c r="H53" s="8">
        <v>-63241.99</v>
      </c>
      <c r="I53" s="8">
        <v>-63241.99</v>
      </c>
      <c r="J53" s="5">
        <v>-63241.99</v>
      </c>
      <c r="K53">
        <v>-63241.99</v>
      </c>
      <c r="L53" s="8">
        <v>-63241.99</v>
      </c>
      <c r="M53" s="21">
        <v>-63241.99</v>
      </c>
      <c r="N53" s="5">
        <f t="shared" si="1"/>
        <v>-758903.88</v>
      </c>
    </row>
    <row r="54" spans="1:14" x14ac:dyDescent="0.2">
      <c r="A54" t="s">
        <v>21</v>
      </c>
      <c r="B54" s="5">
        <v>-10038.41</v>
      </c>
      <c r="C54" s="8">
        <v>-10038.41</v>
      </c>
      <c r="D54" s="8">
        <v>-10038.41</v>
      </c>
      <c r="E54" s="8">
        <v>-10038.41</v>
      </c>
      <c r="F54" s="8">
        <v>-10038.41</v>
      </c>
      <c r="G54" s="8">
        <v>-10038.41</v>
      </c>
      <c r="H54" s="8">
        <v>-10038.41</v>
      </c>
      <c r="I54" s="8">
        <v>-10038.41</v>
      </c>
      <c r="J54" s="5">
        <v>-10038.41</v>
      </c>
      <c r="K54">
        <v>-10038.41</v>
      </c>
      <c r="L54" s="8">
        <v>-10038.41</v>
      </c>
      <c r="M54" s="21">
        <v>-10038.41</v>
      </c>
      <c r="N54" s="5">
        <f t="shared" si="1"/>
        <v>-120460.92000000003</v>
      </c>
    </row>
    <row r="55" spans="1:14" x14ac:dyDescent="0.2">
      <c r="A55" t="s">
        <v>22</v>
      </c>
      <c r="B55" s="5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5">
        <v>0</v>
      </c>
      <c r="K55">
        <v>0</v>
      </c>
      <c r="L55" s="8">
        <v>0</v>
      </c>
      <c r="M55" s="21">
        <v>0</v>
      </c>
      <c r="N55" s="5">
        <f t="shared" si="1"/>
        <v>0</v>
      </c>
    </row>
    <row r="56" spans="1:14" x14ac:dyDescent="0.2">
      <c r="A56" t="s">
        <v>56</v>
      </c>
      <c r="B56" s="5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5">
        <v>0</v>
      </c>
      <c r="K56">
        <v>0</v>
      </c>
      <c r="L56" s="8">
        <v>0</v>
      </c>
      <c r="M56" s="21">
        <v>0</v>
      </c>
      <c r="N56" s="5">
        <f t="shared" si="1"/>
        <v>0</v>
      </c>
    </row>
    <row r="57" spans="1:14" x14ac:dyDescent="0.2">
      <c r="A57" t="s">
        <v>23</v>
      </c>
      <c r="B57" s="5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5">
        <v>0</v>
      </c>
      <c r="K57">
        <v>0</v>
      </c>
      <c r="L57" s="8">
        <v>0</v>
      </c>
      <c r="M57" s="21">
        <v>0</v>
      </c>
      <c r="N57" s="5">
        <f t="shared" si="1"/>
        <v>0</v>
      </c>
    </row>
    <row r="58" spans="1:14" x14ac:dyDescent="0.2">
      <c r="A58" t="s">
        <v>24</v>
      </c>
      <c r="B58" s="5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5">
        <v>0</v>
      </c>
      <c r="K58">
        <v>0</v>
      </c>
      <c r="L58" s="8">
        <v>0</v>
      </c>
      <c r="M58" s="21">
        <v>0</v>
      </c>
      <c r="N58" s="5">
        <f t="shared" si="1"/>
        <v>0</v>
      </c>
    </row>
    <row r="59" spans="1:14" x14ac:dyDescent="0.2">
      <c r="A59" t="s">
        <v>57</v>
      </c>
      <c r="B59" s="5">
        <v>-53542.63</v>
      </c>
      <c r="C59" s="8">
        <v>-53542.63</v>
      </c>
      <c r="D59" s="8">
        <v>-53542.630000000099</v>
      </c>
      <c r="E59" s="8">
        <v>-53542.63</v>
      </c>
      <c r="F59" s="8">
        <v>-53542.63</v>
      </c>
      <c r="G59" s="8">
        <v>-53542.63</v>
      </c>
      <c r="H59" s="8">
        <v>-53542.63</v>
      </c>
      <c r="I59" s="8">
        <v>-53542.629999999903</v>
      </c>
      <c r="J59" s="5">
        <v>-53542.630000000099</v>
      </c>
      <c r="K59">
        <v>-53542.629999999903</v>
      </c>
      <c r="L59" s="8">
        <v>-53542.63</v>
      </c>
      <c r="M59" s="21">
        <v>-53542.63</v>
      </c>
      <c r="N59" s="5">
        <f t="shared" si="1"/>
        <v>-642511.56000000006</v>
      </c>
    </row>
    <row r="60" spans="1:14" x14ac:dyDescent="0.2">
      <c r="A60" t="s">
        <v>58</v>
      </c>
      <c r="B60" s="5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5">
        <v>0</v>
      </c>
      <c r="K60">
        <v>0</v>
      </c>
      <c r="L60" s="8">
        <v>0</v>
      </c>
      <c r="M60" s="21">
        <v>0</v>
      </c>
      <c r="N60" s="5">
        <f t="shared" si="1"/>
        <v>0</v>
      </c>
    </row>
    <row r="61" spans="1:14" x14ac:dyDescent="0.2">
      <c r="A61" t="s">
        <v>59</v>
      </c>
      <c r="B61" s="5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5">
        <v>0</v>
      </c>
      <c r="K61">
        <v>0</v>
      </c>
      <c r="L61" s="8">
        <v>0</v>
      </c>
      <c r="M61" s="21">
        <v>0</v>
      </c>
      <c r="N61" s="5">
        <f t="shared" si="1"/>
        <v>0</v>
      </c>
    </row>
    <row r="62" spans="1:14" x14ac:dyDescent="0.2">
      <c r="A62" t="s">
        <v>25</v>
      </c>
      <c r="B62" s="5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5">
        <v>0</v>
      </c>
      <c r="K62">
        <v>0</v>
      </c>
      <c r="L62" s="8">
        <v>0</v>
      </c>
      <c r="M62" s="21">
        <v>0</v>
      </c>
      <c r="N62" s="5">
        <f t="shared" si="1"/>
        <v>0</v>
      </c>
    </row>
    <row r="63" spans="1:14" x14ac:dyDescent="0.2">
      <c r="A63" t="s">
        <v>60</v>
      </c>
      <c r="B63" s="5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5">
        <v>0</v>
      </c>
      <c r="K63">
        <v>0</v>
      </c>
      <c r="L63" s="8">
        <v>0</v>
      </c>
      <c r="M63" s="21">
        <v>0</v>
      </c>
      <c r="N63" s="5">
        <f t="shared" si="1"/>
        <v>0</v>
      </c>
    </row>
    <row r="64" spans="1:14" x14ac:dyDescent="0.2">
      <c r="A64" t="s">
        <v>61</v>
      </c>
      <c r="B64" s="5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5">
        <v>0</v>
      </c>
      <c r="K64">
        <v>0</v>
      </c>
      <c r="L64" s="8">
        <v>0</v>
      </c>
      <c r="M64" s="21">
        <v>0</v>
      </c>
      <c r="N64" s="5">
        <f t="shared" si="1"/>
        <v>0</v>
      </c>
    </row>
    <row r="65" spans="1:14" x14ac:dyDescent="0.2">
      <c r="A65" t="s">
        <v>62</v>
      </c>
      <c r="B65" s="5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5">
        <v>0</v>
      </c>
      <c r="K65">
        <v>0</v>
      </c>
      <c r="L65" s="8">
        <v>0</v>
      </c>
      <c r="M65" s="21">
        <v>0</v>
      </c>
      <c r="N65" s="5">
        <f t="shared" si="1"/>
        <v>0</v>
      </c>
    </row>
    <row r="66" spans="1:14" x14ac:dyDescent="0.2">
      <c r="A66" t="s">
        <v>26</v>
      </c>
      <c r="B66" s="5">
        <v>-615221.67000000004</v>
      </c>
      <c r="C66" s="8">
        <v>-615221.67000000004</v>
      </c>
      <c r="D66" s="8">
        <v>-615221.67000000004</v>
      </c>
      <c r="E66" s="8">
        <v>-615221.67000000004</v>
      </c>
      <c r="F66" s="8">
        <v>-615221.67000000004</v>
      </c>
      <c r="G66" s="8">
        <v>-615221.67000000004</v>
      </c>
      <c r="H66" s="8">
        <v>-615221.67000000004</v>
      </c>
      <c r="I66" s="8">
        <v>-615221.67000000004</v>
      </c>
      <c r="J66" s="5">
        <v>-615221.67000000004</v>
      </c>
      <c r="K66">
        <v>-615221.67000000004</v>
      </c>
      <c r="L66" s="8">
        <v>-615221.67000000004</v>
      </c>
      <c r="M66" s="21">
        <v>-615221.67000000004</v>
      </c>
      <c r="N66" s="5">
        <f t="shared" si="1"/>
        <v>-7382660.04</v>
      </c>
    </row>
    <row r="67" spans="1:14" x14ac:dyDescent="0.2">
      <c r="A67" t="s">
        <v>63</v>
      </c>
      <c r="B67" s="5">
        <v>-964179.46</v>
      </c>
      <c r="C67" s="8">
        <v>-964179.46</v>
      </c>
      <c r="D67" s="8">
        <v>-964179.46</v>
      </c>
      <c r="E67" s="8">
        <v>-964179.46</v>
      </c>
      <c r="F67" s="8">
        <v>-964179.46</v>
      </c>
      <c r="G67" s="8">
        <v>-964179.46</v>
      </c>
      <c r="H67" s="8">
        <v>-964179.46</v>
      </c>
      <c r="I67" s="8">
        <v>-964179.46</v>
      </c>
      <c r="J67" s="5">
        <v>-964179.46</v>
      </c>
      <c r="K67">
        <v>-964179.46</v>
      </c>
      <c r="L67" s="8">
        <v>-964179.46</v>
      </c>
      <c r="M67" s="21">
        <v>-964179.46</v>
      </c>
      <c r="N67" s="5">
        <f t="shared" si="1"/>
        <v>-11570153.520000003</v>
      </c>
    </row>
    <row r="68" spans="1:14" x14ac:dyDescent="0.2">
      <c r="A68" t="s">
        <v>64</v>
      </c>
      <c r="B68" s="5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5">
        <v>0</v>
      </c>
      <c r="K68">
        <v>0</v>
      </c>
      <c r="L68" s="8">
        <v>0</v>
      </c>
      <c r="M68" s="21">
        <v>0</v>
      </c>
      <c r="N68" s="5">
        <f t="shared" si="1"/>
        <v>0</v>
      </c>
    </row>
    <row r="69" spans="1:14" x14ac:dyDescent="0.2">
      <c r="A69" t="s">
        <v>65</v>
      </c>
      <c r="B69" s="5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5">
        <v>0</v>
      </c>
      <c r="K69">
        <v>0</v>
      </c>
      <c r="L69" s="8">
        <v>0</v>
      </c>
      <c r="M69" s="21">
        <v>0</v>
      </c>
      <c r="N69" s="5">
        <f t="shared" si="1"/>
        <v>0</v>
      </c>
    </row>
    <row r="70" spans="1:14" x14ac:dyDescent="0.2">
      <c r="A70" t="s">
        <v>66</v>
      </c>
      <c r="B70" s="5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5">
        <v>0</v>
      </c>
      <c r="K70">
        <v>0</v>
      </c>
      <c r="L70" s="8">
        <v>0</v>
      </c>
      <c r="M70" s="21">
        <v>0</v>
      </c>
      <c r="N70" s="5">
        <f t="shared" si="1"/>
        <v>0</v>
      </c>
    </row>
    <row r="71" spans="1:14" x14ac:dyDescent="0.2">
      <c r="A71" t="s">
        <v>67</v>
      </c>
      <c r="B71" s="5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5">
        <v>0</v>
      </c>
      <c r="K71">
        <v>0</v>
      </c>
      <c r="L71" s="8">
        <v>0</v>
      </c>
      <c r="M71" s="21">
        <v>0</v>
      </c>
      <c r="N71" s="5">
        <f t="shared" si="1"/>
        <v>0</v>
      </c>
    </row>
    <row r="72" spans="1:14" x14ac:dyDescent="0.2">
      <c r="A72" t="s">
        <v>68</v>
      </c>
      <c r="B72" s="5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5">
        <v>0</v>
      </c>
      <c r="K72">
        <v>0</v>
      </c>
      <c r="L72" s="8">
        <v>0</v>
      </c>
      <c r="M72" s="21">
        <v>0</v>
      </c>
      <c r="N72" s="5">
        <f t="shared" si="1"/>
        <v>0</v>
      </c>
    </row>
    <row r="73" spans="1:14" x14ac:dyDescent="0.2">
      <c r="A73" t="s">
        <v>69</v>
      </c>
      <c r="B73" s="5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5">
        <v>0</v>
      </c>
      <c r="K73">
        <v>0</v>
      </c>
      <c r="L73" s="8">
        <v>0</v>
      </c>
      <c r="M73" s="21">
        <v>0</v>
      </c>
      <c r="N73" s="5">
        <f t="shared" si="1"/>
        <v>0</v>
      </c>
    </row>
    <row r="74" spans="1:14" x14ac:dyDescent="0.2">
      <c r="A74" t="s">
        <v>70</v>
      </c>
      <c r="B74" s="5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5">
        <v>0</v>
      </c>
      <c r="K74">
        <v>0</v>
      </c>
      <c r="L74" s="8">
        <v>0</v>
      </c>
      <c r="M74" s="21">
        <v>0</v>
      </c>
      <c r="N74" s="5">
        <f t="shared" si="1"/>
        <v>0</v>
      </c>
    </row>
    <row r="75" spans="1:14" x14ac:dyDescent="0.2">
      <c r="A75" t="s">
        <v>27</v>
      </c>
      <c r="B75" s="5">
        <v>-71964.11</v>
      </c>
      <c r="C75" s="8">
        <v>-71964.11</v>
      </c>
      <c r="D75" s="8">
        <v>-71964.11</v>
      </c>
      <c r="E75" s="8">
        <v>-71964.11</v>
      </c>
      <c r="F75" s="8">
        <v>-71964.11</v>
      </c>
      <c r="G75" s="8">
        <v>-71964.11</v>
      </c>
      <c r="H75" s="8">
        <v>-71964.110000000102</v>
      </c>
      <c r="I75" s="8">
        <v>-71964.11</v>
      </c>
      <c r="J75" s="5">
        <v>-71964.11</v>
      </c>
      <c r="K75">
        <v>-71964.11</v>
      </c>
      <c r="L75" s="8">
        <v>-71964.11</v>
      </c>
      <c r="M75" s="21">
        <v>-71964.11</v>
      </c>
      <c r="N75" s="5">
        <f t="shared" si="1"/>
        <v>-863569.32000000007</v>
      </c>
    </row>
    <row r="76" spans="1:14" x14ac:dyDescent="0.2">
      <c r="A76" t="s">
        <v>71</v>
      </c>
      <c r="B76" s="5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5">
        <v>0</v>
      </c>
      <c r="K76">
        <v>0</v>
      </c>
      <c r="L76" s="8">
        <v>0</v>
      </c>
      <c r="M76" s="21">
        <v>0</v>
      </c>
      <c r="N76" s="5">
        <f t="shared" si="1"/>
        <v>0</v>
      </c>
    </row>
    <row r="77" spans="1:14" x14ac:dyDescent="0.2">
      <c r="A77" t="s">
        <v>28</v>
      </c>
      <c r="B77" s="5">
        <v>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5">
        <v>0</v>
      </c>
      <c r="K77">
        <v>0</v>
      </c>
      <c r="L77" s="8">
        <v>0</v>
      </c>
      <c r="M77" s="21">
        <v>0</v>
      </c>
      <c r="N77" s="5">
        <f t="shared" si="1"/>
        <v>0</v>
      </c>
    </row>
    <row r="78" spans="1:14" x14ac:dyDescent="0.2">
      <c r="A78" t="s">
        <v>29</v>
      </c>
      <c r="B78" s="5">
        <v>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5">
        <v>0</v>
      </c>
      <c r="K78">
        <v>0</v>
      </c>
      <c r="L78" s="8">
        <v>0</v>
      </c>
      <c r="M78" s="21">
        <v>0</v>
      </c>
      <c r="N78" s="5">
        <f t="shared" si="1"/>
        <v>0</v>
      </c>
    </row>
    <row r="79" spans="1:14" x14ac:dyDescent="0.2">
      <c r="A79" t="s">
        <v>72</v>
      </c>
      <c r="B79" s="5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5">
        <v>0</v>
      </c>
      <c r="K79">
        <v>0</v>
      </c>
      <c r="L79" s="8">
        <v>0</v>
      </c>
      <c r="M79" s="21">
        <v>0</v>
      </c>
      <c r="N79" s="5">
        <f t="shared" si="1"/>
        <v>0</v>
      </c>
    </row>
    <row r="80" spans="1:14" x14ac:dyDescent="0.2">
      <c r="A80" t="s">
        <v>73</v>
      </c>
      <c r="B80" s="5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5">
        <v>0</v>
      </c>
      <c r="K80">
        <v>0</v>
      </c>
      <c r="L80" s="8">
        <v>0</v>
      </c>
      <c r="M80" s="21">
        <v>0</v>
      </c>
      <c r="N80" s="5">
        <f t="shared" ref="N80:N82" si="2">SUM(B80:M80)</f>
        <v>0</v>
      </c>
    </row>
    <row r="81" spans="1:14" x14ac:dyDescent="0.2">
      <c r="A81" t="s">
        <v>74</v>
      </c>
      <c r="B81" s="5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5">
        <v>0</v>
      </c>
      <c r="K81">
        <v>0</v>
      </c>
      <c r="L81" s="8">
        <v>0</v>
      </c>
      <c r="M81" s="21">
        <v>0</v>
      </c>
      <c r="N81" s="5">
        <f t="shared" si="2"/>
        <v>0</v>
      </c>
    </row>
    <row r="82" spans="1:14" x14ac:dyDescent="0.2">
      <c r="A82" t="s">
        <v>30</v>
      </c>
      <c r="B82" s="5">
        <v>-39289.410000000003</v>
      </c>
      <c r="C82" s="8">
        <v>-39289.410000000003</v>
      </c>
      <c r="D82" s="8">
        <v>-39289.410000000003</v>
      </c>
      <c r="E82" s="8">
        <v>-39289.410000000003</v>
      </c>
      <c r="F82" s="8">
        <v>-39289.410000000003</v>
      </c>
      <c r="G82" s="8">
        <v>-39289.410000000003</v>
      </c>
      <c r="H82" s="8">
        <v>-39289.410000000003</v>
      </c>
      <c r="I82" s="8">
        <v>-39289.410000000003</v>
      </c>
      <c r="J82" s="5">
        <v>-39289.410000000003</v>
      </c>
      <c r="K82">
        <v>-39289.410000000003</v>
      </c>
      <c r="L82" s="8">
        <v>-39289.410000000003</v>
      </c>
      <c r="M82" s="21">
        <v>-39289.410000000003</v>
      </c>
      <c r="N82" s="5">
        <f t="shared" si="2"/>
        <v>-471472.92000000016</v>
      </c>
    </row>
    <row r="83" spans="1:14" x14ac:dyDescent="0.2">
      <c r="A83" t="s">
        <v>1</v>
      </c>
    </row>
    <row r="84" spans="1:14" x14ac:dyDescent="0.2">
      <c r="A84" t="s">
        <v>31</v>
      </c>
      <c r="B84" s="5">
        <f t="shared" ref="B84:L84" si="3">SUM(B16:B82)</f>
        <v>-3469580.8499999996</v>
      </c>
      <c r="C84" s="5">
        <f t="shared" si="3"/>
        <v>-3469580.8499999996</v>
      </c>
      <c r="D84" s="5">
        <f t="shared" si="3"/>
        <v>-3469580.85</v>
      </c>
      <c r="E84" s="5">
        <f t="shared" si="3"/>
        <v>-3469580.8499999996</v>
      </c>
      <c r="F84" s="5">
        <f t="shared" si="3"/>
        <v>-3469580.8499999996</v>
      </c>
      <c r="G84" s="5">
        <f t="shared" si="3"/>
        <v>-3469580.8499999996</v>
      </c>
      <c r="H84" s="5">
        <f t="shared" si="3"/>
        <v>-3469580.8499999996</v>
      </c>
      <c r="I84" s="5">
        <f t="shared" si="3"/>
        <v>-3469580.8499999996</v>
      </c>
      <c r="J84" s="5">
        <f t="shared" si="3"/>
        <v>-3469580.85</v>
      </c>
      <c r="K84" s="5">
        <f t="shared" si="3"/>
        <v>-3469580.8499999996</v>
      </c>
      <c r="L84" s="5">
        <f t="shared" si="3"/>
        <v>-3469580.8499999996</v>
      </c>
      <c r="M84" s="5">
        <f>SUM(M16:M82)</f>
        <v>-3469580.8499999996</v>
      </c>
      <c r="N84" s="5">
        <f>SUM(B84:M84)</f>
        <v>-41634970.20000001</v>
      </c>
    </row>
    <row r="92" spans="1:14" x14ac:dyDescent="0.2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4" x14ac:dyDescent="0.2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4" x14ac:dyDescent="0.2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4" x14ac:dyDescent="0.2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4" x14ac:dyDescent="0.2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x14ac:dyDescent="0.2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x14ac:dyDescent="0.2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x14ac:dyDescent="0.2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x14ac:dyDescent="0.2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x14ac:dyDescent="0.2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x14ac:dyDescent="0.2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x14ac:dyDescent="0.2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x14ac:dyDescent="0.2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x14ac:dyDescent="0.2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x14ac:dyDescent="0.2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x14ac:dyDescent="0.2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x14ac:dyDescent="0.2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x14ac:dyDescent="0.2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x14ac:dyDescent="0.2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x14ac:dyDescent="0.2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x14ac:dyDescent="0.2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x14ac:dyDescent="0.2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x14ac:dyDescent="0.2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x14ac:dyDescent="0.2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x14ac:dyDescent="0.2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x14ac:dyDescent="0.2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x14ac:dyDescent="0.2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x14ac:dyDescent="0.2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x14ac:dyDescent="0.2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x14ac:dyDescent="0.2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x14ac:dyDescent="0.2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x14ac:dyDescent="0.2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x14ac:dyDescent="0.2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x14ac:dyDescent="0.2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x14ac:dyDescent="0.2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x14ac:dyDescent="0.2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x14ac:dyDescent="0.2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x14ac:dyDescent="0.2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x14ac:dyDescent="0.2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x14ac:dyDescent="0.2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x14ac:dyDescent="0.2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x14ac:dyDescent="0.2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x14ac:dyDescent="0.2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x14ac:dyDescent="0.2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x14ac:dyDescent="0.2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x14ac:dyDescent="0.2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x14ac:dyDescent="0.2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x14ac:dyDescent="0.2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x14ac:dyDescent="0.2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x14ac:dyDescent="0.2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x14ac:dyDescent="0.2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x14ac:dyDescent="0.2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x14ac:dyDescent="0.2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x14ac:dyDescent="0.2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x14ac:dyDescent="0.2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x14ac:dyDescent="0.2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x14ac:dyDescent="0.2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x14ac:dyDescent="0.2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x14ac:dyDescent="0.2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x14ac:dyDescent="0.2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x14ac:dyDescent="0.2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x14ac:dyDescent="0.2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x14ac:dyDescent="0.2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x14ac:dyDescent="0.2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x14ac:dyDescent="0.2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x14ac:dyDescent="0.2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x14ac:dyDescent="0.2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64" spans="2:13" x14ac:dyDescent="0.2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x14ac:dyDescent="0.2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x14ac:dyDescent="0.2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x14ac:dyDescent="0.2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x14ac:dyDescent="0.2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x14ac:dyDescent="0.2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x14ac:dyDescent="0.2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x14ac:dyDescent="0.2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x14ac:dyDescent="0.2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x14ac:dyDescent="0.2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x14ac:dyDescent="0.2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x14ac:dyDescent="0.2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x14ac:dyDescent="0.2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x14ac:dyDescent="0.2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x14ac:dyDescent="0.2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x14ac:dyDescent="0.2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x14ac:dyDescent="0.2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x14ac:dyDescent="0.2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x14ac:dyDescent="0.2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x14ac:dyDescent="0.2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x14ac:dyDescent="0.2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x14ac:dyDescent="0.2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x14ac:dyDescent="0.2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x14ac:dyDescent="0.2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x14ac:dyDescent="0.2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x14ac:dyDescent="0.2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x14ac:dyDescent="0.2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x14ac:dyDescent="0.2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x14ac:dyDescent="0.2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x14ac:dyDescent="0.2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x14ac:dyDescent="0.2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x14ac:dyDescent="0.2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x14ac:dyDescent="0.2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x14ac:dyDescent="0.2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x14ac:dyDescent="0.2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x14ac:dyDescent="0.2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x14ac:dyDescent="0.2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x14ac:dyDescent="0.2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x14ac:dyDescent="0.2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x14ac:dyDescent="0.2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x14ac:dyDescent="0.2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x14ac:dyDescent="0.2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x14ac:dyDescent="0.2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x14ac:dyDescent="0.2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x14ac:dyDescent="0.2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x14ac:dyDescent="0.2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x14ac:dyDescent="0.2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x14ac:dyDescent="0.2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x14ac:dyDescent="0.2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x14ac:dyDescent="0.2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x14ac:dyDescent="0.2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x14ac:dyDescent="0.2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x14ac:dyDescent="0.2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x14ac:dyDescent="0.2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x14ac:dyDescent="0.2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x14ac:dyDescent="0.2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x14ac:dyDescent="0.2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x14ac:dyDescent="0.2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x14ac:dyDescent="0.2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x14ac:dyDescent="0.2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x14ac:dyDescent="0.2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x14ac:dyDescent="0.2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x14ac:dyDescent="0.2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x14ac:dyDescent="0.2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x14ac:dyDescent="0.2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x14ac:dyDescent="0.2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x14ac:dyDescent="0.2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</sheetData>
  <mergeCells count="5">
    <mergeCell ref="A5:N5"/>
    <mergeCell ref="A6:N6"/>
    <mergeCell ref="A7:N7"/>
    <mergeCell ref="A8:N8"/>
    <mergeCell ref="A9:N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1"/>
  </sheetPr>
  <dimension ref="A1:N230"/>
  <sheetViews>
    <sheetView workbookViewId="0">
      <pane ySplit="13" topLeftCell="A14" activePane="bottomLeft" state="frozen"/>
      <selection pane="bottomLeft" activeCell="B16" sqref="B16:M82"/>
    </sheetView>
  </sheetViews>
  <sheetFormatPr defaultRowHeight="12.75" x14ac:dyDescent="0.2"/>
  <cols>
    <col min="1" max="1" width="16.1640625" bestFit="1" customWidth="1"/>
    <col min="2" max="13" width="10.1640625" bestFit="1" customWidth="1"/>
    <col min="14" max="14" width="11.1640625" bestFit="1" customWidth="1"/>
  </cols>
  <sheetData>
    <row r="1" spans="1:14" x14ac:dyDescent="0.2">
      <c r="A1" t="str">
        <f>'SFY 19-20'!A1</f>
        <v>VALIDATED TAX RECEIPTS DATA FOR: JULY 2019 THROUGH JUNE 2020</v>
      </c>
      <c r="N1" t="s">
        <v>75</v>
      </c>
    </row>
    <row r="2" spans="1:14" hidden="1" x14ac:dyDescent="0.2"/>
    <row r="3" spans="1:14" hidden="1" x14ac:dyDescent="0.2"/>
    <row r="4" spans="1:14" x14ac:dyDescent="0.2">
      <c r="D4" s="6"/>
      <c r="E4" s="6"/>
      <c r="F4" s="6"/>
      <c r="G4" s="6"/>
      <c r="H4" s="6"/>
    </row>
    <row r="5" spans="1:14" x14ac:dyDescent="0.2">
      <c r="A5" s="27" t="s">
        <v>76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x14ac:dyDescent="0.2">
      <c r="A6" s="27" t="s">
        <v>77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27" t="s">
        <v>35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x14ac:dyDescent="0.2">
      <c r="A8" s="27" t="s">
        <v>36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x14ac:dyDescent="0.2">
      <c r="A9" s="27" t="s">
        <v>78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idden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idden="1" x14ac:dyDescent="0.2"/>
    <row r="13" spans="1:14" x14ac:dyDescent="0.2">
      <c r="B13" s="1">
        <f>'Half-Cent to County before'!B13</f>
        <v>43647</v>
      </c>
      <c r="C13" s="1">
        <f>'Half-Cent to County before'!C13</f>
        <v>43678</v>
      </c>
      <c r="D13" s="1">
        <f>'Half-Cent to County before'!D13</f>
        <v>43709</v>
      </c>
      <c r="E13" s="1">
        <f>'Half-Cent to County before'!E13</f>
        <v>43739</v>
      </c>
      <c r="F13" s="1">
        <f>'Half-Cent to County before'!F13</f>
        <v>43770</v>
      </c>
      <c r="G13" s="1">
        <f>'Half-Cent to County before'!G13</f>
        <v>43800</v>
      </c>
      <c r="H13" s="1">
        <f>'Half-Cent to County before'!H13</f>
        <v>43831</v>
      </c>
      <c r="I13" s="1">
        <f>'Half-Cent to County before'!I13</f>
        <v>43862</v>
      </c>
      <c r="J13" s="1">
        <f>'Half-Cent to County before'!J13</f>
        <v>43891</v>
      </c>
      <c r="K13" s="1">
        <f>'Half-Cent to County before'!K13</f>
        <v>43922</v>
      </c>
      <c r="L13" s="1">
        <f>'Half-Cent to County before'!L13</f>
        <v>43952</v>
      </c>
      <c r="M13" s="1">
        <f>'Half-Cent to County before'!M13</f>
        <v>43983</v>
      </c>
      <c r="N13" s="1" t="str">
        <f>'Half-Cent to County before'!N13</f>
        <v>SFY19-20</v>
      </c>
    </row>
    <row r="14" spans="1:14" x14ac:dyDescent="0.2">
      <c r="A14" t="s">
        <v>0</v>
      </c>
    </row>
    <row r="15" spans="1:14" x14ac:dyDescent="0.2">
      <c r="A15" t="s">
        <v>1</v>
      </c>
    </row>
    <row r="16" spans="1:14" x14ac:dyDescent="0.2">
      <c r="A16" t="s">
        <v>38</v>
      </c>
      <c r="B16" s="8">
        <v>817308.65</v>
      </c>
      <c r="C16" s="8">
        <v>787775.21</v>
      </c>
      <c r="D16" s="8">
        <v>794187.07</v>
      </c>
      <c r="E16" s="8">
        <v>806349.14</v>
      </c>
      <c r="F16" s="8">
        <v>780918.1</v>
      </c>
      <c r="G16" s="20">
        <v>812123.29</v>
      </c>
      <c r="H16" s="5">
        <v>811271.54</v>
      </c>
      <c r="I16" s="20">
        <v>860511.38</v>
      </c>
      <c r="J16" s="5">
        <v>774398.66</v>
      </c>
      <c r="K16" s="20">
        <v>767362.54</v>
      </c>
      <c r="L16" s="20">
        <v>708217.54</v>
      </c>
      <c r="M16" s="20">
        <v>596901.93000000005</v>
      </c>
      <c r="N16" s="5">
        <f>SUM(B16:M16)</f>
        <v>9317325.0500000007</v>
      </c>
    </row>
    <row r="17" spans="1:14" x14ac:dyDescent="0.2">
      <c r="A17" t="s">
        <v>39</v>
      </c>
      <c r="B17" s="8">
        <v>28345.82</v>
      </c>
      <c r="C17" s="8">
        <v>27291.61</v>
      </c>
      <c r="D17" s="8">
        <v>26490</v>
      </c>
      <c r="E17" s="8">
        <v>23817.77</v>
      </c>
      <c r="F17" s="8">
        <v>24017.360000000001</v>
      </c>
      <c r="G17" s="20">
        <v>24249.33</v>
      </c>
      <c r="H17" s="5">
        <v>21865.09</v>
      </c>
      <c r="I17" s="20">
        <v>26516.06</v>
      </c>
      <c r="J17" s="5">
        <v>24170.79</v>
      </c>
      <c r="K17" s="20">
        <v>25101.43</v>
      </c>
      <c r="L17" s="20">
        <v>26800.83</v>
      </c>
      <c r="M17" s="20">
        <v>25623.53</v>
      </c>
      <c r="N17" s="5">
        <f t="shared" ref="N17:N80" si="0">SUM(B17:M17)</f>
        <v>304289.62</v>
      </c>
    </row>
    <row r="18" spans="1:14" x14ac:dyDescent="0.2">
      <c r="A18" t="s">
        <v>40</v>
      </c>
      <c r="B18" s="8">
        <v>979323.15</v>
      </c>
      <c r="C18" s="8">
        <v>1163635.19</v>
      </c>
      <c r="D18" s="8">
        <v>1170977.57</v>
      </c>
      <c r="E18" s="8">
        <v>924639.34</v>
      </c>
      <c r="F18" s="8">
        <v>860409.92</v>
      </c>
      <c r="G18" s="20">
        <v>837297.91</v>
      </c>
      <c r="H18" s="5">
        <v>715580.32</v>
      </c>
      <c r="I18" s="20">
        <v>793340.98</v>
      </c>
      <c r="J18" s="5">
        <v>735097.59</v>
      </c>
      <c r="K18" s="20">
        <v>715144.29</v>
      </c>
      <c r="L18" s="20">
        <v>684979.58</v>
      </c>
      <c r="M18" s="20">
        <v>570871.68999999994</v>
      </c>
      <c r="N18" s="5">
        <f t="shared" si="0"/>
        <v>10151297.530000001</v>
      </c>
    </row>
    <row r="19" spans="1:14" x14ac:dyDescent="0.2">
      <c r="A19" t="s">
        <v>2</v>
      </c>
      <c r="B19" s="8">
        <v>31062.65</v>
      </c>
      <c r="C19" s="8">
        <v>31808.82</v>
      </c>
      <c r="D19" s="8">
        <v>30468.61</v>
      </c>
      <c r="E19" s="8">
        <v>30491.07</v>
      </c>
      <c r="F19" s="8">
        <v>30464.02</v>
      </c>
      <c r="G19" s="20">
        <v>32263.02</v>
      </c>
      <c r="H19" s="5">
        <v>32282.37</v>
      </c>
      <c r="I19" s="20">
        <v>35133.31</v>
      </c>
      <c r="J19" s="5">
        <v>30721.95</v>
      </c>
      <c r="K19" s="20">
        <v>30541.16</v>
      </c>
      <c r="L19" s="20">
        <v>32454.31</v>
      </c>
      <c r="M19" s="20">
        <v>31830.92</v>
      </c>
      <c r="N19" s="5">
        <f t="shared" si="0"/>
        <v>379522.2099999999</v>
      </c>
    </row>
    <row r="20" spans="1:14" x14ac:dyDescent="0.2">
      <c r="A20" t="s">
        <v>41</v>
      </c>
      <c r="B20" s="8">
        <v>1880837.96</v>
      </c>
      <c r="C20" s="8">
        <v>1876063.86</v>
      </c>
      <c r="D20" s="8">
        <v>1822826.06</v>
      </c>
      <c r="E20" s="8">
        <v>1798640.04</v>
      </c>
      <c r="F20" s="8">
        <v>1627434.08</v>
      </c>
      <c r="G20" s="20">
        <v>1809628.81</v>
      </c>
      <c r="H20" s="5">
        <v>1818974.46</v>
      </c>
      <c r="I20" s="20">
        <v>2051283.18</v>
      </c>
      <c r="J20" s="5">
        <v>1821459.7</v>
      </c>
      <c r="K20" s="20">
        <v>1842381.96</v>
      </c>
      <c r="L20" s="20">
        <v>1655497.83</v>
      </c>
      <c r="M20" s="20">
        <v>1431861.55</v>
      </c>
      <c r="N20" s="5">
        <f t="shared" si="0"/>
        <v>21436889.489999998</v>
      </c>
    </row>
    <row r="21" spans="1:14" x14ac:dyDescent="0.2">
      <c r="A21" t="s">
        <v>42</v>
      </c>
      <c r="B21" s="8">
        <v>10464062.119999999</v>
      </c>
      <c r="C21" s="8">
        <v>10342042.91</v>
      </c>
      <c r="D21" s="8">
        <v>10056565.619999999</v>
      </c>
      <c r="E21" s="8">
        <v>10000906.779999999</v>
      </c>
      <c r="F21" s="8">
        <v>9727632.6099999994</v>
      </c>
      <c r="G21" s="20">
        <v>10361322.66</v>
      </c>
      <c r="H21" s="5">
        <v>10764859.359999999</v>
      </c>
      <c r="I21" s="20">
        <v>12326033.869999999</v>
      </c>
      <c r="J21" s="5">
        <v>10778492.220000001</v>
      </c>
      <c r="K21" s="20">
        <v>10228002.42</v>
      </c>
      <c r="L21" s="20">
        <v>8658638.75</v>
      </c>
      <c r="M21" s="20">
        <v>6665403.2000000002</v>
      </c>
      <c r="N21" s="5">
        <f t="shared" si="0"/>
        <v>120373962.52000001</v>
      </c>
    </row>
    <row r="22" spans="1:14" x14ac:dyDescent="0.2">
      <c r="A22" t="s">
        <v>3</v>
      </c>
      <c r="B22" s="8">
        <v>7839.42</v>
      </c>
      <c r="C22" s="8">
        <v>7526.76</v>
      </c>
      <c r="D22" s="8">
        <v>7511.25</v>
      </c>
      <c r="E22" s="8">
        <v>7085.01</v>
      </c>
      <c r="F22" s="8">
        <v>6819.83</v>
      </c>
      <c r="G22" s="20">
        <v>6958.76</v>
      </c>
      <c r="H22" s="5">
        <v>6185.31</v>
      </c>
      <c r="I22" s="20">
        <v>7363.64</v>
      </c>
      <c r="J22" s="5">
        <v>6128.97</v>
      </c>
      <c r="K22" s="20">
        <v>6313.54</v>
      </c>
      <c r="L22" s="20">
        <v>7222.03</v>
      </c>
      <c r="M22" s="20">
        <v>7090.72</v>
      </c>
      <c r="N22" s="5">
        <f t="shared" si="0"/>
        <v>84045.24</v>
      </c>
    </row>
    <row r="23" spans="1:14" x14ac:dyDescent="0.2">
      <c r="A23" t="s">
        <v>43</v>
      </c>
      <c r="B23" s="8">
        <v>139424.22</v>
      </c>
      <c r="C23" s="8">
        <v>130167.97</v>
      </c>
      <c r="D23" s="8">
        <v>122723.5</v>
      </c>
      <c r="E23" s="8">
        <v>121284.41</v>
      </c>
      <c r="F23" s="8">
        <v>124768.16</v>
      </c>
      <c r="G23" s="20">
        <v>139126.41</v>
      </c>
      <c r="H23" s="5">
        <v>148159.66</v>
      </c>
      <c r="I23" s="20">
        <v>163417.79</v>
      </c>
      <c r="J23" s="5">
        <v>158762.32999999999</v>
      </c>
      <c r="K23" s="20">
        <v>157983.92000000001</v>
      </c>
      <c r="L23" s="20">
        <v>140052.66</v>
      </c>
      <c r="M23" s="20">
        <v>109268.63</v>
      </c>
      <c r="N23" s="5">
        <f t="shared" si="0"/>
        <v>1655139.6600000001</v>
      </c>
    </row>
    <row r="24" spans="1:14" x14ac:dyDescent="0.2">
      <c r="A24" t="s">
        <v>44</v>
      </c>
      <c r="B24" s="8">
        <v>59357.279999999999</v>
      </c>
      <c r="C24" s="8">
        <v>56989.61</v>
      </c>
      <c r="D24" s="8">
        <v>56511</v>
      </c>
      <c r="E24" s="8">
        <v>55293.7</v>
      </c>
      <c r="F24" s="8">
        <v>49716.26</v>
      </c>
      <c r="G24" s="20">
        <v>55642.16</v>
      </c>
      <c r="H24" s="5">
        <v>58363.68</v>
      </c>
      <c r="I24" s="20">
        <v>60819.47</v>
      </c>
      <c r="J24" s="5">
        <v>59968.61</v>
      </c>
      <c r="K24" s="20">
        <v>57917.13</v>
      </c>
      <c r="L24" s="20">
        <v>56405.22</v>
      </c>
      <c r="M24" s="20">
        <v>49827.5</v>
      </c>
      <c r="N24" s="5">
        <f t="shared" si="0"/>
        <v>676811.62</v>
      </c>
    </row>
    <row r="25" spans="1:14" x14ac:dyDescent="0.2">
      <c r="A25" t="s">
        <v>45</v>
      </c>
      <c r="B25" s="8">
        <v>91940.52</v>
      </c>
      <c r="C25" s="8">
        <v>89155.79</v>
      </c>
      <c r="D25" s="8">
        <v>87319.76</v>
      </c>
      <c r="E25" s="8">
        <v>83558.75</v>
      </c>
      <c r="F25" s="8">
        <v>83240.92</v>
      </c>
      <c r="G25" s="20">
        <v>85549.01</v>
      </c>
      <c r="H25" s="5">
        <v>98413.13</v>
      </c>
      <c r="I25" s="20">
        <v>96962.4</v>
      </c>
      <c r="J25" s="5">
        <v>80845.25</v>
      </c>
      <c r="K25" s="20">
        <v>82405.279999999999</v>
      </c>
      <c r="L25" s="20">
        <v>83039.839999999997</v>
      </c>
      <c r="M25" s="20">
        <v>75124.81</v>
      </c>
      <c r="N25" s="5">
        <f t="shared" si="0"/>
        <v>1037555.46</v>
      </c>
    </row>
    <row r="26" spans="1:14" x14ac:dyDescent="0.2">
      <c r="A26" t="s">
        <v>46</v>
      </c>
      <c r="B26" s="8">
        <v>379218.04</v>
      </c>
      <c r="C26" s="8">
        <v>343644.56</v>
      </c>
      <c r="D26" s="8">
        <v>332418.34000000003</v>
      </c>
      <c r="E26" s="8">
        <v>333254.24</v>
      </c>
      <c r="F26" s="8">
        <v>351095.56</v>
      </c>
      <c r="G26" s="20">
        <v>416594.05</v>
      </c>
      <c r="H26" s="5">
        <v>463320.43</v>
      </c>
      <c r="I26" s="20">
        <v>537813.76000000001</v>
      </c>
      <c r="J26" s="5">
        <v>515149.53</v>
      </c>
      <c r="K26" s="20">
        <v>498350.65</v>
      </c>
      <c r="L26" s="20">
        <v>389880.58</v>
      </c>
      <c r="M26" s="20">
        <v>263402.86</v>
      </c>
      <c r="N26" s="5">
        <f t="shared" si="0"/>
        <v>4824142.6000000006</v>
      </c>
    </row>
    <row r="27" spans="1:14" x14ac:dyDescent="0.2">
      <c r="A27" t="s">
        <v>4</v>
      </c>
      <c r="B27" s="8">
        <v>99001.77</v>
      </c>
      <c r="C27" s="8">
        <v>94607.1</v>
      </c>
      <c r="D27" s="8">
        <v>89044.41</v>
      </c>
      <c r="E27" s="8">
        <v>89379.65</v>
      </c>
      <c r="F27" s="8">
        <v>85808.34</v>
      </c>
      <c r="G27" s="20">
        <v>107346.73</v>
      </c>
      <c r="H27" s="5">
        <v>89617.4</v>
      </c>
      <c r="I27" s="20">
        <v>101261.34</v>
      </c>
      <c r="J27" s="5">
        <v>85087.99</v>
      </c>
      <c r="K27" s="20">
        <v>90606</v>
      </c>
      <c r="L27" s="20">
        <v>86195.51</v>
      </c>
      <c r="M27" s="20">
        <v>82253.55</v>
      </c>
      <c r="N27" s="5">
        <f t="shared" si="0"/>
        <v>1100209.79</v>
      </c>
    </row>
    <row r="28" spans="1:14" x14ac:dyDescent="0.2">
      <c r="A28" t="s">
        <v>94</v>
      </c>
      <c r="B28" s="8">
        <v>10139229.67</v>
      </c>
      <c r="C28" s="8">
        <v>10024835.1</v>
      </c>
      <c r="D28" s="8">
        <v>9713465.3300000001</v>
      </c>
      <c r="E28" s="8">
        <v>9581405.0600000005</v>
      </c>
      <c r="F28" s="8">
        <v>9581317.6999999993</v>
      </c>
      <c r="G28" s="20">
        <v>10106227.939999999</v>
      </c>
      <c r="H28" s="5">
        <v>10371036.4</v>
      </c>
      <c r="I28" s="20">
        <v>12278387.710000001</v>
      </c>
      <c r="J28" s="5">
        <v>10666281.619999999</v>
      </c>
      <c r="K28" s="20">
        <v>9943146.2699999996</v>
      </c>
      <c r="L28" s="20">
        <v>7565101.54</v>
      </c>
      <c r="M28" s="20">
        <v>5686150.29</v>
      </c>
      <c r="N28" s="5">
        <f t="shared" si="0"/>
        <v>115656584.63000001</v>
      </c>
    </row>
    <row r="29" spans="1:14" x14ac:dyDescent="0.2">
      <c r="A29" t="s">
        <v>5</v>
      </c>
      <c r="B29" s="8">
        <v>26718.7</v>
      </c>
      <c r="C29" s="8">
        <v>25024.02</v>
      </c>
      <c r="D29" s="8">
        <v>20643.7</v>
      </c>
      <c r="E29" s="8">
        <v>23019.42</v>
      </c>
      <c r="F29" s="8">
        <v>21521.06</v>
      </c>
      <c r="G29" s="20">
        <v>22950.31</v>
      </c>
      <c r="H29" s="5">
        <v>25255.14</v>
      </c>
      <c r="I29" s="20">
        <v>28407.7</v>
      </c>
      <c r="J29" s="5">
        <v>26518.5</v>
      </c>
      <c r="K29" s="20">
        <v>27675.25</v>
      </c>
      <c r="L29" s="20">
        <v>27451.599999999999</v>
      </c>
      <c r="M29" s="20">
        <v>24548.65</v>
      </c>
      <c r="N29" s="5">
        <f t="shared" si="0"/>
        <v>299734.05</v>
      </c>
    </row>
    <row r="30" spans="1:14" x14ac:dyDescent="0.2">
      <c r="A30" t="s">
        <v>6</v>
      </c>
      <c r="B30" s="8">
        <v>4033.71</v>
      </c>
      <c r="C30" s="8">
        <v>4399.49</v>
      </c>
      <c r="D30" s="8">
        <v>3770.82</v>
      </c>
      <c r="E30" s="8">
        <v>3621.99</v>
      </c>
      <c r="F30" s="8">
        <v>4027.47</v>
      </c>
      <c r="G30" s="20">
        <v>3848.07</v>
      </c>
      <c r="H30" s="5">
        <v>3515.6</v>
      </c>
      <c r="I30" s="20">
        <v>4221.7</v>
      </c>
      <c r="J30" s="5">
        <v>3702.87</v>
      </c>
      <c r="K30" s="20">
        <v>4110.54</v>
      </c>
      <c r="L30" s="20">
        <v>4399.4799999999996</v>
      </c>
      <c r="M30" s="20">
        <v>4134.82</v>
      </c>
      <c r="N30" s="5">
        <f t="shared" si="0"/>
        <v>47786.560000000005</v>
      </c>
    </row>
    <row r="31" spans="1:14" x14ac:dyDescent="0.2">
      <c r="A31" t="s">
        <v>47</v>
      </c>
      <c r="B31" s="8">
        <v>429607.01</v>
      </c>
      <c r="C31" s="8">
        <v>421925.44</v>
      </c>
      <c r="D31" s="8">
        <v>419472.03</v>
      </c>
      <c r="E31" s="8">
        <v>407792.86</v>
      </c>
      <c r="F31" s="8">
        <v>385343.47</v>
      </c>
      <c r="G31" s="20">
        <v>415361.54</v>
      </c>
      <c r="H31" s="5">
        <v>410195.69</v>
      </c>
      <c r="I31" s="20">
        <v>465135.4</v>
      </c>
      <c r="J31" s="5">
        <v>393354.45</v>
      </c>
      <c r="K31" s="20">
        <v>385758.47</v>
      </c>
      <c r="L31" s="20">
        <v>377433.53</v>
      </c>
      <c r="M31" s="20">
        <v>331063.73</v>
      </c>
      <c r="N31" s="5">
        <f t="shared" si="0"/>
        <v>4842443.6199999992</v>
      </c>
    </row>
    <row r="32" spans="1:14" x14ac:dyDescent="0.2">
      <c r="A32" t="s">
        <v>48</v>
      </c>
      <c r="B32" s="8">
        <v>467349.77</v>
      </c>
      <c r="C32" s="8">
        <v>475987.93</v>
      </c>
      <c r="D32" s="8">
        <v>465742.77</v>
      </c>
      <c r="E32" s="8">
        <v>438001.23</v>
      </c>
      <c r="F32" s="8">
        <v>423204.34</v>
      </c>
      <c r="G32" s="20">
        <v>413008.55</v>
      </c>
      <c r="H32" s="5">
        <v>411510.25</v>
      </c>
      <c r="I32" s="20">
        <v>487258.21</v>
      </c>
      <c r="J32" s="5">
        <v>388532.28</v>
      </c>
      <c r="K32" s="20">
        <v>397008.19</v>
      </c>
      <c r="L32" s="20">
        <v>383437.95</v>
      </c>
      <c r="M32" s="20">
        <v>341995.06</v>
      </c>
      <c r="N32" s="5">
        <f t="shared" si="0"/>
        <v>5093036.53</v>
      </c>
    </row>
    <row r="33" spans="1:14" x14ac:dyDescent="0.2">
      <c r="A33" t="s">
        <v>7</v>
      </c>
      <c r="B33" s="8">
        <v>289787.71999999997</v>
      </c>
      <c r="C33" s="8">
        <v>285327.35999999999</v>
      </c>
      <c r="D33" s="8">
        <v>273140.46999999997</v>
      </c>
      <c r="E33" s="8">
        <v>266508.77</v>
      </c>
      <c r="F33" s="8">
        <v>246837.35</v>
      </c>
      <c r="G33" s="20">
        <v>271004.53000000003</v>
      </c>
      <c r="H33" s="5">
        <v>288543.12</v>
      </c>
      <c r="I33" s="20">
        <v>307937.21999999997</v>
      </c>
      <c r="J33" s="5">
        <v>272048.15999999997</v>
      </c>
      <c r="K33" s="20">
        <v>273226.2</v>
      </c>
      <c r="L33" s="20">
        <v>261134.45</v>
      </c>
      <c r="M33" s="20">
        <v>224246.97</v>
      </c>
      <c r="N33" s="5">
        <f t="shared" si="0"/>
        <v>3259742.3200000008</v>
      </c>
    </row>
    <row r="34" spans="1:14" x14ac:dyDescent="0.2">
      <c r="A34" t="s">
        <v>8</v>
      </c>
      <c r="B34" s="8">
        <v>35914.14</v>
      </c>
      <c r="C34" s="8">
        <v>51102.12</v>
      </c>
      <c r="D34" s="8">
        <v>39966.78</v>
      </c>
      <c r="E34" s="8">
        <v>27775.29</v>
      </c>
      <c r="F34" s="8">
        <v>26448.720000000001</v>
      </c>
      <c r="G34" s="20">
        <v>24053.31</v>
      </c>
      <c r="H34" s="5">
        <v>19742.330000000002</v>
      </c>
      <c r="I34" s="20">
        <v>21364.61</v>
      </c>
      <c r="J34" s="5">
        <v>18580.07</v>
      </c>
      <c r="K34" s="20">
        <v>21974.1</v>
      </c>
      <c r="L34" s="20">
        <v>22409.48</v>
      </c>
      <c r="M34" s="20">
        <v>15226.17</v>
      </c>
      <c r="N34" s="5">
        <f t="shared" si="0"/>
        <v>324557.11999999994</v>
      </c>
    </row>
    <row r="35" spans="1:14" x14ac:dyDescent="0.2">
      <c r="A35" t="s">
        <v>9</v>
      </c>
      <c r="B35" s="8">
        <v>57370.58</v>
      </c>
      <c r="C35" s="8">
        <v>61710.64</v>
      </c>
      <c r="D35" s="8">
        <v>55351.5</v>
      </c>
      <c r="E35" s="8">
        <v>58590.26</v>
      </c>
      <c r="F35" s="8">
        <v>56471.42</v>
      </c>
      <c r="G35" s="20">
        <v>54703.79</v>
      </c>
      <c r="H35" s="5">
        <v>52794.720000000001</v>
      </c>
      <c r="I35" s="20">
        <v>58261.49</v>
      </c>
      <c r="J35" s="5">
        <v>51415.02</v>
      </c>
      <c r="K35" s="20">
        <v>50393.62</v>
      </c>
      <c r="L35" s="20">
        <v>62034.03</v>
      </c>
      <c r="M35" s="20">
        <v>54409.86</v>
      </c>
      <c r="N35" s="5">
        <f t="shared" si="0"/>
        <v>673506.93</v>
      </c>
    </row>
    <row r="36" spans="1:14" x14ac:dyDescent="0.2">
      <c r="A36" t="s">
        <v>10</v>
      </c>
      <c r="B36" s="8">
        <v>6769.66</v>
      </c>
      <c r="C36" s="8">
        <v>6871.39</v>
      </c>
      <c r="D36" s="8">
        <v>6251.16</v>
      </c>
      <c r="E36" s="8">
        <v>5196.8500000000004</v>
      </c>
      <c r="F36" s="8">
        <v>5110.96</v>
      </c>
      <c r="G36" s="20">
        <v>5261.18</v>
      </c>
      <c r="H36" s="5">
        <v>5030.99</v>
      </c>
      <c r="I36" s="20">
        <v>5231.5200000000004</v>
      </c>
      <c r="J36" s="5">
        <v>5854.45</v>
      </c>
      <c r="K36" s="20">
        <v>5690.11</v>
      </c>
      <c r="L36" s="20">
        <v>5779.69</v>
      </c>
      <c r="M36" s="20">
        <v>6056.95</v>
      </c>
      <c r="N36" s="5">
        <f t="shared" si="0"/>
        <v>69104.909999999989</v>
      </c>
    </row>
    <row r="37" spans="1:14" x14ac:dyDescent="0.2">
      <c r="A37" t="s">
        <v>11</v>
      </c>
      <c r="B37" s="8">
        <v>3950.31</v>
      </c>
      <c r="C37" s="8">
        <v>3547.7</v>
      </c>
      <c r="D37" s="8">
        <v>3926.52</v>
      </c>
      <c r="E37" s="8">
        <v>3934.78</v>
      </c>
      <c r="F37" s="8">
        <v>4758.84</v>
      </c>
      <c r="G37" s="20">
        <v>3986.82</v>
      </c>
      <c r="H37" s="5">
        <v>4039.92</v>
      </c>
      <c r="I37" s="20">
        <v>4043.06</v>
      </c>
      <c r="J37" s="5">
        <v>4089.83</v>
      </c>
      <c r="K37" s="20">
        <v>3588.14</v>
      </c>
      <c r="L37" s="20">
        <v>3508.26</v>
      </c>
      <c r="M37" s="20">
        <v>3469.1</v>
      </c>
      <c r="N37" s="5">
        <f t="shared" si="0"/>
        <v>46843.28</v>
      </c>
    </row>
    <row r="38" spans="1:14" x14ac:dyDescent="0.2">
      <c r="A38" t="s">
        <v>49</v>
      </c>
      <c r="B38" s="8">
        <v>32176.02</v>
      </c>
      <c r="C38" s="8">
        <v>42481.73</v>
      </c>
      <c r="D38" s="8">
        <v>38273.89</v>
      </c>
      <c r="E38" s="8">
        <v>29622.77</v>
      </c>
      <c r="F38" s="8">
        <v>28090.33</v>
      </c>
      <c r="G38" s="20">
        <v>26434.65</v>
      </c>
      <c r="H38" s="5">
        <v>20882.22</v>
      </c>
      <c r="I38" s="20">
        <v>24788.2</v>
      </c>
      <c r="J38" s="5">
        <v>16359.2</v>
      </c>
      <c r="K38" s="20">
        <v>23840.560000000001</v>
      </c>
      <c r="L38" s="20">
        <v>24843.11</v>
      </c>
      <c r="M38" s="20">
        <v>21075</v>
      </c>
      <c r="N38" s="5">
        <f t="shared" si="0"/>
        <v>328867.68</v>
      </c>
    </row>
    <row r="39" spans="1:14" x14ac:dyDescent="0.2">
      <c r="A39" t="s">
        <v>12</v>
      </c>
      <c r="B39" s="8">
        <v>9803.6299999999992</v>
      </c>
      <c r="C39" s="8">
        <v>12299.38</v>
      </c>
      <c r="D39" s="8">
        <v>10730.07</v>
      </c>
      <c r="E39" s="8">
        <v>9764.74</v>
      </c>
      <c r="F39" s="8">
        <v>9884.94</v>
      </c>
      <c r="G39" s="20">
        <v>10503.41</v>
      </c>
      <c r="H39" s="5">
        <v>9373.76</v>
      </c>
      <c r="I39" s="20">
        <v>11688.11</v>
      </c>
      <c r="J39" s="5">
        <v>10888.67</v>
      </c>
      <c r="K39" s="20">
        <v>11049.88</v>
      </c>
      <c r="L39" s="20">
        <v>10068.58</v>
      </c>
      <c r="M39" s="20">
        <v>8964.52</v>
      </c>
      <c r="N39" s="5">
        <f t="shared" si="0"/>
        <v>125019.69</v>
      </c>
    </row>
    <row r="40" spans="1:14" x14ac:dyDescent="0.2">
      <c r="A40" t="s">
        <v>13</v>
      </c>
      <c r="B40" s="5">
        <v>25708.52</v>
      </c>
      <c r="C40" s="8">
        <v>24587.26</v>
      </c>
      <c r="D40" s="8">
        <v>25109.08</v>
      </c>
      <c r="E40" s="8">
        <v>24248.25</v>
      </c>
      <c r="F40" s="8">
        <v>22167.25</v>
      </c>
      <c r="G40" s="20">
        <v>25601.06</v>
      </c>
      <c r="H40" s="5">
        <v>24514.95</v>
      </c>
      <c r="I40" s="20">
        <v>26090.87</v>
      </c>
      <c r="J40" s="5">
        <v>24850.58</v>
      </c>
      <c r="K40" s="20">
        <v>28204.82</v>
      </c>
      <c r="L40" s="20">
        <v>26412.86</v>
      </c>
      <c r="M40" s="20">
        <v>24878.9</v>
      </c>
      <c r="N40" s="5">
        <f t="shared" si="0"/>
        <v>302374.40000000002</v>
      </c>
    </row>
    <row r="41" spans="1:14" x14ac:dyDescent="0.2">
      <c r="A41" t="s">
        <v>14</v>
      </c>
      <c r="B41" s="5">
        <v>48352.39</v>
      </c>
      <c r="C41" s="8">
        <v>45087.45</v>
      </c>
      <c r="D41" s="8">
        <v>40003</v>
      </c>
      <c r="E41" s="8">
        <v>40582.480000000003</v>
      </c>
      <c r="F41" s="8">
        <v>46122.64</v>
      </c>
      <c r="G41" s="20">
        <v>48079.46</v>
      </c>
      <c r="H41" s="5">
        <v>49260.3</v>
      </c>
      <c r="I41" s="20">
        <v>55655.61</v>
      </c>
      <c r="J41" s="5">
        <v>47474.32</v>
      </c>
      <c r="K41" s="20">
        <v>43425.18</v>
      </c>
      <c r="L41" s="20">
        <v>43916.95</v>
      </c>
      <c r="M41" s="20">
        <v>48027.9</v>
      </c>
      <c r="N41" s="5">
        <f t="shared" si="0"/>
        <v>555987.68000000005</v>
      </c>
    </row>
    <row r="42" spans="1:14" x14ac:dyDescent="0.2">
      <c r="A42" t="s">
        <v>50</v>
      </c>
      <c r="B42" s="5">
        <v>38670.46</v>
      </c>
      <c r="C42" s="8">
        <v>38378.03</v>
      </c>
      <c r="D42" s="8">
        <v>36369.07</v>
      </c>
      <c r="E42" s="8">
        <v>36323.61</v>
      </c>
      <c r="F42" s="8">
        <v>37065.199999999997</v>
      </c>
      <c r="G42" s="20">
        <v>40408.26</v>
      </c>
      <c r="H42" s="5">
        <v>40929.68</v>
      </c>
      <c r="I42" s="20">
        <v>44133.89</v>
      </c>
      <c r="J42" s="5">
        <v>40446.61</v>
      </c>
      <c r="K42" s="20">
        <v>38296.050000000003</v>
      </c>
      <c r="L42" s="20">
        <v>38444.910000000003</v>
      </c>
      <c r="M42" s="20">
        <v>34068.67</v>
      </c>
      <c r="N42" s="5">
        <f t="shared" si="0"/>
        <v>463534.44</v>
      </c>
    </row>
    <row r="43" spans="1:14" x14ac:dyDescent="0.2">
      <c r="A43" t="s">
        <v>15</v>
      </c>
      <c r="B43" s="5">
        <v>109200.54</v>
      </c>
      <c r="C43" s="8">
        <v>104169.73</v>
      </c>
      <c r="D43" s="8">
        <v>100316.12</v>
      </c>
      <c r="E43" s="8">
        <v>100919.8</v>
      </c>
      <c r="F43" s="8">
        <v>100166.86</v>
      </c>
      <c r="G43" s="20">
        <v>110181.02</v>
      </c>
      <c r="H43" s="5">
        <v>111990.37</v>
      </c>
      <c r="I43" s="20">
        <v>122859.77</v>
      </c>
      <c r="J43" s="5">
        <v>116400.29</v>
      </c>
      <c r="K43" s="20">
        <v>119099.18</v>
      </c>
      <c r="L43" s="20">
        <v>116269.59</v>
      </c>
      <c r="M43" s="20">
        <v>96892.46</v>
      </c>
      <c r="N43" s="5">
        <f t="shared" si="0"/>
        <v>1308465.73</v>
      </c>
    </row>
    <row r="44" spans="1:14" x14ac:dyDescent="0.2">
      <c r="A44" t="s">
        <v>51</v>
      </c>
      <c r="B44" s="5">
        <v>3431424.52</v>
      </c>
      <c r="C44" s="8">
        <v>3318761.15</v>
      </c>
      <c r="D44" s="8">
        <v>3199689.99</v>
      </c>
      <c r="E44" s="8">
        <v>3236450.07</v>
      </c>
      <c r="F44" s="8">
        <v>3237170.49</v>
      </c>
      <c r="G44" s="20">
        <v>3351203.66</v>
      </c>
      <c r="H44" s="5">
        <v>3380187.45</v>
      </c>
      <c r="I44" s="20">
        <v>3881572.09</v>
      </c>
      <c r="J44" s="5">
        <v>3338430.4</v>
      </c>
      <c r="K44" s="20">
        <v>3331352.73</v>
      </c>
      <c r="L44" s="20">
        <v>2972641.48</v>
      </c>
      <c r="M44" s="20">
        <v>2467316.3199999998</v>
      </c>
      <c r="N44" s="5">
        <f t="shared" si="0"/>
        <v>39146200.349999994</v>
      </c>
    </row>
    <row r="45" spans="1:14" x14ac:dyDescent="0.2">
      <c r="A45" t="s">
        <v>16</v>
      </c>
      <c r="B45" s="5">
        <v>8480.77</v>
      </c>
      <c r="C45" s="8">
        <v>9764.4699999999993</v>
      </c>
      <c r="D45" s="8">
        <v>8408.73</v>
      </c>
      <c r="E45" s="8">
        <v>7797.15</v>
      </c>
      <c r="F45" s="8">
        <v>8753.51</v>
      </c>
      <c r="G45" s="20">
        <v>8351.5400000000009</v>
      </c>
      <c r="H45" s="5">
        <v>7587.76</v>
      </c>
      <c r="I45" s="20">
        <v>10310.69</v>
      </c>
      <c r="J45" s="5">
        <v>8668.92</v>
      </c>
      <c r="K45" s="20">
        <v>8463.39</v>
      </c>
      <c r="L45" s="20">
        <v>8156.96</v>
      </c>
      <c r="M45" s="20">
        <v>16019.53</v>
      </c>
      <c r="N45" s="5">
        <f t="shared" si="0"/>
        <v>110763.42</v>
      </c>
    </row>
    <row r="46" spans="1:14" x14ac:dyDescent="0.2">
      <c r="A46" t="s">
        <v>52</v>
      </c>
      <c r="B46" s="5">
        <v>312570.84999999998</v>
      </c>
      <c r="C46" s="8">
        <v>305363.36</v>
      </c>
      <c r="D46" s="8">
        <v>296105.13</v>
      </c>
      <c r="E46" s="8">
        <v>305770.08</v>
      </c>
      <c r="F46" s="8">
        <v>275468.53999999998</v>
      </c>
      <c r="G46" s="20">
        <v>328784.77</v>
      </c>
      <c r="H46" s="5">
        <v>344823.19</v>
      </c>
      <c r="I46" s="20">
        <v>405060.67</v>
      </c>
      <c r="J46" s="5">
        <v>354727.31</v>
      </c>
      <c r="K46" s="20">
        <v>335172.82</v>
      </c>
      <c r="L46" s="20">
        <v>294073.36</v>
      </c>
      <c r="M46" s="20">
        <v>243804.44</v>
      </c>
      <c r="N46" s="5">
        <f t="shared" si="0"/>
        <v>3801724.5199999996</v>
      </c>
    </row>
    <row r="47" spans="1:14" x14ac:dyDescent="0.2">
      <c r="A47" t="s">
        <v>17</v>
      </c>
      <c r="B47" s="5">
        <v>76134.17</v>
      </c>
      <c r="C47" s="8">
        <v>83144.570000000007</v>
      </c>
      <c r="D47" s="8">
        <v>71557.539999999994</v>
      </c>
      <c r="E47" s="8">
        <v>69528.44</v>
      </c>
      <c r="F47" s="8">
        <v>70701.02</v>
      </c>
      <c r="G47" s="20">
        <v>69966.490000000005</v>
      </c>
      <c r="H47" s="5">
        <v>66189.990000000005</v>
      </c>
      <c r="I47" s="20">
        <v>71772.77</v>
      </c>
      <c r="J47" s="5">
        <v>62394.26</v>
      </c>
      <c r="K47" s="20">
        <v>62078.35</v>
      </c>
      <c r="L47" s="20">
        <v>67984.84</v>
      </c>
      <c r="M47" s="20">
        <v>57577.87</v>
      </c>
      <c r="N47" s="5">
        <f t="shared" si="0"/>
        <v>829030.30999999994</v>
      </c>
    </row>
    <row r="48" spans="1:14" x14ac:dyDescent="0.2">
      <c r="A48" t="s">
        <v>18</v>
      </c>
      <c r="B48" s="5">
        <v>22160.22</v>
      </c>
      <c r="C48" s="8">
        <v>20764.009999999998</v>
      </c>
      <c r="D48" s="8">
        <v>16763.52</v>
      </c>
      <c r="E48" s="8">
        <v>23782.76</v>
      </c>
      <c r="F48" s="8">
        <v>21126.66</v>
      </c>
      <c r="G48" s="20">
        <v>16130.48</v>
      </c>
      <c r="H48" s="5">
        <v>23214.14</v>
      </c>
      <c r="I48" s="20">
        <v>24747.040000000001</v>
      </c>
      <c r="J48" s="5">
        <v>24330.53</v>
      </c>
      <c r="K48" s="20">
        <v>21377.46</v>
      </c>
      <c r="L48" s="20">
        <v>15504.59</v>
      </c>
      <c r="M48" s="20">
        <v>13986.58</v>
      </c>
      <c r="N48" s="5">
        <f t="shared" si="0"/>
        <v>243887.98999999996</v>
      </c>
    </row>
    <row r="49" spans="1:14" x14ac:dyDescent="0.2">
      <c r="A49" t="s">
        <v>19</v>
      </c>
      <c r="B49" s="5">
        <v>2480.5300000000002</v>
      </c>
      <c r="C49" s="8">
        <v>2387.5300000000002</v>
      </c>
      <c r="D49" s="8">
        <v>2087.67</v>
      </c>
      <c r="E49" s="8">
        <v>2153.2800000000002</v>
      </c>
      <c r="F49" s="8">
        <v>2230.83</v>
      </c>
      <c r="G49" s="20">
        <v>2250.0700000000002</v>
      </c>
      <c r="H49" s="5">
        <v>1859.67</v>
      </c>
      <c r="I49" s="20">
        <v>2433.5</v>
      </c>
      <c r="J49" s="5">
        <v>2437.42</v>
      </c>
      <c r="K49" s="20">
        <v>2245.2399999999998</v>
      </c>
      <c r="L49" s="20">
        <v>2518.04</v>
      </c>
      <c r="M49" s="20">
        <v>2328.1799999999998</v>
      </c>
      <c r="N49" s="5">
        <f t="shared" si="0"/>
        <v>27411.96</v>
      </c>
    </row>
    <row r="50" spans="1:14" x14ac:dyDescent="0.2">
      <c r="A50" t="s">
        <v>53</v>
      </c>
      <c r="B50" s="5">
        <v>905497.38</v>
      </c>
      <c r="C50" s="8">
        <v>863561.1</v>
      </c>
      <c r="D50" s="8">
        <v>871454.23</v>
      </c>
      <c r="E50" s="8">
        <v>882825.17</v>
      </c>
      <c r="F50" s="8">
        <v>871693.37</v>
      </c>
      <c r="G50" s="20">
        <v>937345.36</v>
      </c>
      <c r="H50" s="5">
        <v>945841</v>
      </c>
      <c r="I50" s="20">
        <v>1043777.43</v>
      </c>
      <c r="J50" s="5">
        <v>940607.13</v>
      </c>
      <c r="K50" s="20">
        <v>931186.53</v>
      </c>
      <c r="L50" s="20">
        <v>885256.75</v>
      </c>
      <c r="M50" s="20">
        <v>767231</v>
      </c>
      <c r="N50" s="5">
        <f t="shared" si="0"/>
        <v>10846276.449999999</v>
      </c>
    </row>
    <row r="51" spans="1:14" x14ac:dyDescent="0.2">
      <c r="A51" t="s">
        <v>54</v>
      </c>
      <c r="B51" s="5">
        <v>2482301.5499999998</v>
      </c>
      <c r="C51" s="8">
        <v>2364271.64</v>
      </c>
      <c r="D51" s="8">
        <v>2282438.2799999998</v>
      </c>
      <c r="E51" s="8">
        <v>2212289.0099999998</v>
      </c>
      <c r="F51" s="8">
        <v>2244351.13</v>
      </c>
      <c r="G51" s="20">
        <v>2484516.94</v>
      </c>
      <c r="H51" s="5">
        <v>2702146.06</v>
      </c>
      <c r="I51" s="20">
        <v>3068165.63</v>
      </c>
      <c r="J51" s="5">
        <v>2937921.77</v>
      </c>
      <c r="K51" s="20">
        <v>2931860.69</v>
      </c>
      <c r="L51" s="20">
        <v>2515126.6</v>
      </c>
      <c r="M51" s="20">
        <v>1872598.78</v>
      </c>
      <c r="N51" s="5">
        <f t="shared" si="0"/>
        <v>30097988.080000002</v>
      </c>
    </row>
    <row r="52" spans="1:14" x14ac:dyDescent="0.2">
      <c r="A52" t="s">
        <v>55</v>
      </c>
      <c r="B52" s="5">
        <v>971751.65</v>
      </c>
      <c r="C52" s="8">
        <v>931913.62</v>
      </c>
      <c r="D52" s="8">
        <v>901572.07</v>
      </c>
      <c r="E52" s="8">
        <v>946615.27</v>
      </c>
      <c r="F52" s="8">
        <v>934573.05</v>
      </c>
      <c r="G52" s="20">
        <v>943393.35</v>
      </c>
      <c r="H52" s="5">
        <v>915371.21</v>
      </c>
      <c r="I52" s="20">
        <v>1027548.16</v>
      </c>
      <c r="J52" s="5">
        <v>869459.13</v>
      </c>
      <c r="K52" s="20">
        <v>858647.96</v>
      </c>
      <c r="L52" s="20">
        <v>795219.49</v>
      </c>
      <c r="M52" s="20">
        <v>681958.32</v>
      </c>
      <c r="N52" s="5">
        <f t="shared" si="0"/>
        <v>10778023.279999999</v>
      </c>
    </row>
    <row r="53" spans="1:14" x14ac:dyDescent="0.2">
      <c r="A53" t="s">
        <v>20</v>
      </c>
      <c r="B53" s="5">
        <v>36767.919999999998</v>
      </c>
      <c r="C53" s="8">
        <v>35385.93</v>
      </c>
      <c r="D53" s="8">
        <v>33078.36</v>
      </c>
      <c r="E53" s="8">
        <v>32550.84</v>
      </c>
      <c r="F53" s="8">
        <v>33015.5</v>
      </c>
      <c r="G53" s="20">
        <v>33143.08</v>
      </c>
      <c r="H53" s="5">
        <v>35127.74</v>
      </c>
      <c r="I53" s="20">
        <v>36746.26</v>
      </c>
      <c r="J53" s="5">
        <v>33180</v>
      </c>
      <c r="K53" s="20">
        <v>35367.08</v>
      </c>
      <c r="L53" s="20">
        <v>35942.22</v>
      </c>
      <c r="M53" s="20">
        <v>32466.85</v>
      </c>
      <c r="N53" s="5">
        <f t="shared" si="0"/>
        <v>412771.78</v>
      </c>
    </row>
    <row r="54" spans="1:14" x14ac:dyDescent="0.2">
      <c r="A54" t="s">
        <v>21</v>
      </c>
      <c r="B54" s="5">
        <v>1570.36</v>
      </c>
      <c r="C54" s="8">
        <v>1725.12</v>
      </c>
      <c r="D54" s="8">
        <v>1525.16</v>
      </c>
      <c r="E54" s="8">
        <v>1785.33</v>
      </c>
      <c r="F54" s="8">
        <v>2172.6</v>
      </c>
      <c r="G54" s="20">
        <v>2139.38</v>
      </c>
      <c r="H54" s="5">
        <v>1792.55</v>
      </c>
      <c r="I54" s="20">
        <v>1814.39</v>
      </c>
      <c r="J54" s="5">
        <v>1461.35</v>
      </c>
      <c r="K54" s="20">
        <v>1419.01</v>
      </c>
      <c r="L54" s="20">
        <v>1616.09</v>
      </c>
      <c r="M54" s="20">
        <v>2216.09</v>
      </c>
      <c r="N54" s="5">
        <f t="shared" si="0"/>
        <v>21237.43</v>
      </c>
    </row>
    <row r="55" spans="1:14" x14ac:dyDescent="0.2">
      <c r="A55" t="s">
        <v>22</v>
      </c>
      <c r="B55" s="5">
        <v>9785.2999999999993</v>
      </c>
      <c r="C55" s="8">
        <v>10241.19</v>
      </c>
      <c r="D55" s="8">
        <v>9446.75</v>
      </c>
      <c r="E55" s="8">
        <v>9571.3799999999992</v>
      </c>
      <c r="F55" s="8">
        <v>9139.5400000000009</v>
      </c>
      <c r="G55" s="20">
        <v>6426.85</v>
      </c>
      <c r="H55" s="5">
        <v>8923.56</v>
      </c>
      <c r="I55" s="20">
        <v>10471.31</v>
      </c>
      <c r="J55" s="5">
        <v>8978.26</v>
      </c>
      <c r="K55" s="20">
        <v>8971.42</v>
      </c>
      <c r="L55" s="20">
        <v>9753.44</v>
      </c>
      <c r="M55" s="20">
        <v>9524.82</v>
      </c>
      <c r="N55" s="5">
        <f t="shared" si="0"/>
        <v>111233.81999999998</v>
      </c>
    </row>
    <row r="56" spans="1:14" x14ac:dyDescent="0.2">
      <c r="A56" t="s">
        <v>56</v>
      </c>
      <c r="B56" s="5">
        <v>494952.1</v>
      </c>
      <c r="C56" s="8">
        <v>495282.53</v>
      </c>
      <c r="D56" s="8">
        <v>482991.35999999999</v>
      </c>
      <c r="E56" s="8">
        <v>462712.94</v>
      </c>
      <c r="F56" s="8">
        <v>470238.27</v>
      </c>
      <c r="G56" s="20">
        <v>497275.25</v>
      </c>
      <c r="H56" s="5">
        <v>510247.93</v>
      </c>
      <c r="I56" s="20">
        <v>620221.91</v>
      </c>
      <c r="J56" s="5">
        <v>528643.09</v>
      </c>
      <c r="K56" s="20">
        <v>530222.5</v>
      </c>
      <c r="L56" s="20">
        <v>475716.78</v>
      </c>
      <c r="M56" s="20">
        <v>374462.78</v>
      </c>
      <c r="N56" s="5">
        <f t="shared" si="0"/>
        <v>5942967.4400000013</v>
      </c>
    </row>
    <row r="57" spans="1:14" x14ac:dyDescent="0.2">
      <c r="A57" t="s">
        <v>23</v>
      </c>
      <c r="B57" s="5">
        <v>428921.36</v>
      </c>
      <c r="C57" s="8">
        <v>408426.75</v>
      </c>
      <c r="D57" s="8">
        <v>399191.99</v>
      </c>
      <c r="E57" s="8">
        <v>402056.48</v>
      </c>
      <c r="F57" s="8">
        <v>392494.76</v>
      </c>
      <c r="G57" s="20">
        <v>431826.31</v>
      </c>
      <c r="H57" s="5">
        <v>413399.87</v>
      </c>
      <c r="I57" s="20">
        <v>460748.22</v>
      </c>
      <c r="J57" s="5">
        <v>419236.06</v>
      </c>
      <c r="K57" s="20">
        <v>418414.89</v>
      </c>
      <c r="L57" s="20">
        <v>412927.92</v>
      </c>
      <c r="M57" s="20">
        <v>353053.38</v>
      </c>
      <c r="N57" s="5">
        <f t="shared" si="0"/>
        <v>4940697.99</v>
      </c>
    </row>
    <row r="58" spans="1:14" x14ac:dyDescent="0.2">
      <c r="A58" t="s">
        <v>24</v>
      </c>
      <c r="B58" s="5">
        <v>246425.84</v>
      </c>
      <c r="C58" s="8">
        <v>229425.82</v>
      </c>
      <c r="D58" s="8">
        <v>235119.99</v>
      </c>
      <c r="E58" s="8">
        <v>218822.62</v>
      </c>
      <c r="F58" s="8">
        <v>212464.7</v>
      </c>
      <c r="G58" s="20">
        <v>234494.48</v>
      </c>
      <c r="H58" s="5">
        <v>254500.3</v>
      </c>
      <c r="I58" s="20">
        <v>289502.77</v>
      </c>
      <c r="J58" s="5">
        <v>256280.21</v>
      </c>
      <c r="K58" s="20">
        <v>246978</v>
      </c>
      <c r="L58" s="20">
        <v>216890.33</v>
      </c>
      <c r="M58" s="20">
        <v>183382.38</v>
      </c>
      <c r="N58" s="5">
        <f t="shared" si="0"/>
        <v>2824287.44</v>
      </c>
    </row>
    <row r="59" spans="1:14" x14ac:dyDescent="0.2">
      <c r="A59" t="s">
        <v>57</v>
      </c>
      <c r="B59" s="5">
        <v>676845.35</v>
      </c>
      <c r="C59" s="8">
        <v>666265</v>
      </c>
      <c r="D59" s="8">
        <v>681462.55</v>
      </c>
      <c r="E59" s="8">
        <v>609059.21</v>
      </c>
      <c r="F59" s="8">
        <v>439172.25</v>
      </c>
      <c r="G59" s="20">
        <v>558302.78</v>
      </c>
      <c r="H59" s="5">
        <v>627545.99</v>
      </c>
      <c r="I59" s="20">
        <v>776199.08</v>
      </c>
      <c r="J59" s="5">
        <v>773560.23</v>
      </c>
      <c r="K59" s="20">
        <v>787359.21</v>
      </c>
      <c r="L59" s="20">
        <v>519331.78</v>
      </c>
      <c r="M59" s="20">
        <v>270292.06</v>
      </c>
      <c r="N59" s="5">
        <f t="shared" si="0"/>
        <v>7385395.4900000012</v>
      </c>
    </row>
    <row r="60" spans="1:14" x14ac:dyDescent="0.2">
      <c r="A60" t="s">
        <v>58</v>
      </c>
      <c r="B60" s="5">
        <v>111434.34</v>
      </c>
      <c r="C60" s="8">
        <v>110689.87</v>
      </c>
      <c r="D60" s="8">
        <v>112644.02</v>
      </c>
      <c r="E60" s="8">
        <v>94570.559999999998</v>
      </c>
      <c r="F60" s="8">
        <v>85054.720000000001</v>
      </c>
      <c r="G60" s="20">
        <v>94428.62</v>
      </c>
      <c r="H60" s="5">
        <v>94849.03</v>
      </c>
      <c r="I60" s="20">
        <v>100022.92</v>
      </c>
      <c r="J60" s="5">
        <v>89310.42</v>
      </c>
      <c r="K60" s="20">
        <v>94772.5</v>
      </c>
      <c r="L60" s="20">
        <v>90710.85</v>
      </c>
      <c r="M60" s="20">
        <v>71037.39</v>
      </c>
      <c r="N60" s="5">
        <f t="shared" si="0"/>
        <v>1149525.24</v>
      </c>
    </row>
    <row r="61" spans="1:14" x14ac:dyDescent="0.2">
      <c r="A61" t="s">
        <v>59</v>
      </c>
      <c r="B61" s="5">
        <v>843124.59</v>
      </c>
      <c r="C61" s="8">
        <v>929454.79</v>
      </c>
      <c r="D61" s="8">
        <v>937025.58</v>
      </c>
      <c r="E61" s="8">
        <v>782052.34</v>
      </c>
      <c r="F61" s="8">
        <v>682938.21</v>
      </c>
      <c r="G61" s="20">
        <v>683016.98</v>
      </c>
      <c r="H61" s="5">
        <v>596447.79</v>
      </c>
      <c r="I61" s="20">
        <v>672531.57</v>
      </c>
      <c r="J61" s="5">
        <v>584869.18000000005</v>
      </c>
      <c r="K61" s="20">
        <v>598655.93000000005</v>
      </c>
      <c r="L61" s="20">
        <v>585959.1</v>
      </c>
      <c r="M61" s="20">
        <v>506515.87</v>
      </c>
      <c r="N61" s="5">
        <f t="shared" si="0"/>
        <v>8402591.9299999997</v>
      </c>
    </row>
    <row r="62" spans="1:14" x14ac:dyDescent="0.2">
      <c r="A62" t="s">
        <v>25</v>
      </c>
      <c r="B62" s="5">
        <v>32470.09</v>
      </c>
      <c r="C62" s="8">
        <v>28972</v>
      </c>
      <c r="D62" s="8">
        <v>31083.06</v>
      </c>
      <c r="E62" s="8">
        <v>30148.89</v>
      </c>
      <c r="F62" s="8">
        <v>27971.78</v>
      </c>
      <c r="G62" s="20">
        <v>31251.41</v>
      </c>
      <c r="H62" s="5">
        <v>33580.910000000003</v>
      </c>
      <c r="I62" s="20">
        <v>35826.53</v>
      </c>
      <c r="J62" s="5">
        <v>32413.360000000001</v>
      </c>
      <c r="K62" s="20">
        <v>32649.46</v>
      </c>
      <c r="L62" s="20">
        <v>33918.269999999997</v>
      </c>
      <c r="M62" s="20">
        <v>29959.05</v>
      </c>
      <c r="N62" s="5">
        <f t="shared" si="0"/>
        <v>380244.81000000006</v>
      </c>
    </row>
    <row r="63" spans="1:14" x14ac:dyDescent="0.2">
      <c r="A63" t="s">
        <v>60</v>
      </c>
      <c r="B63" s="5">
        <v>6805167.2999999998</v>
      </c>
      <c r="C63" s="8">
        <v>7046524.2000000002</v>
      </c>
      <c r="D63" s="8">
        <v>6743576.8200000003</v>
      </c>
      <c r="E63" s="8">
        <v>6364498.0899999999</v>
      </c>
      <c r="F63" s="8">
        <v>6325976.1799999997</v>
      </c>
      <c r="G63" s="20">
        <v>6954822.1500000004</v>
      </c>
      <c r="H63" s="5">
        <v>7128262.2599999998</v>
      </c>
      <c r="I63" s="20">
        <v>7791121</v>
      </c>
      <c r="J63" s="5">
        <v>6999429.9000000004</v>
      </c>
      <c r="K63" s="20">
        <v>6703807.6600000001</v>
      </c>
      <c r="L63" s="20">
        <v>5001762.58</v>
      </c>
      <c r="M63" s="20">
        <v>2954621.8</v>
      </c>
      <c r="N63" s="5">
        <f t="shared" si="0"/>
        <v>76819569.939999998</v>
      </c>
    </row>
    <row r="64" spans="1:14" x14ac:dyDescent="0.2">
      <c r="A64" t="s">
        <v>61</v>
      </c>
      <c r="B64" s="5">
        <v>756713.13</v>
      </c>
      <c r="C64" s="8">
        <v>774503.17</v>
      </c>
      <c r="D64" s="8">
        <v>769076.12</v>
      </c>
      <c r="E64" s="8">
        <v>681866.83</v>
      </c>
      <c r="F64" s="8">
        <v>645303.21</v>
      </c>
      <c r="G64" s="20">
        <v>728211.82</v>
      </c>
      <c r="H64" s="5">
        <v>721657.35</v>
      </c>
      <c r="I64" s="20">
        <v>854678.75</v>
      </c>
      <c r="J64" s="5">
        <v>747436.17</v>
      </c>
      <c r="K64" s="20">
        <v>751139.42</v>
      </c>
      <c r="L64" s="20">
        <v>560266.92000000004</v>
      </c>
      <c r="M64" s="20">
        <v>369197.72</v>
      </c>
      <c r="N64" s="5">
        <f t="shared" si="0"/>
        <v>8360050.6099999994</v>
      </c>
    </row>
    <row r="65" spans="1:14" x14ac:dyDescent="0.2">
      <c r="A65" t="s">
        <v>62</v>
      </c>
      <c r="B65" s="5">
        <v>5248808.22</v>
      </c>
      <c r="C65" s="8">
        <v>5102389.18</v>
      </c>
      <c r="D65" s="8">
        <v>4861127.09</v>
      </c>
      <c r="E65" s="8">
        <v>4764668.3099999996</v>
      </c>
      <c r="F65" s="8">
        <v>4953215.28</v>
      </c>
      <c r="G65" s="20">
        <v>5368355.9000000004</v>
      </c>
      <c r="H65" s="5">
        <v>5589884.0999999996</v>
      </c>
      <c r="I65" s="20">
        <v>6720044.4199999999</v>
      </c>
      <c r="J65" s="5">
        <v>5711607.3799999999</v>
      </c>
      <c r="K65" s="20">
        <v>5533552.2199999997</v>
      </c>
      <c r="L65" s="20">
        <v>4678988.6100000003</v>
      </c>
      <c r="M65" s="20">
        <v>3523907.42</v>
      </c>
      <c r="N65" s="5">
        <f t="shared" si="0"/>
        <v>62056548.130000003</v>
      </c>
    </row>
    <row r="66" spans="1:14" x14ac:dyDescent="0.2">
      <c r="A66" t="s">
        <v>26</v>
      </c>
      <c r="B66" s="5">
        <v>255841.24</v>
      </c>
      <c r="C66" s="8">
        <v>251422.32</v>
      </c>
      <c r="D66" s="8">
        <v>243141.56</v>
      </c>
      <c r="E66" s="8">
        <v>242472.72</v>
      </c>
      <c r="F66" s="8">
        <v>241634.96</v>
      </c>
      <c r="G66" s="20">
        <v>254744.72</v>
      </c>
      <c r="H66" s="5">
        <v>258621.01</v>
      </c>
      <c r="I66" s="20">
        <v>293186.7</v>
      </c>
      <c r="J66" s="5">
        <v>247688.99</v>
      </c>
      <c r="K66" s="20">
        <v>249946.65</v>
      </c>
      <c r="L66" s="20">
        <v>239415.78</v>
      </c>
      <c r="M66" s="20">
        <v>208344.22</v>
      </c>
      <c r="N66" s="5">
        <f t="shared" si="0"/>
        <v>2986460.8699999996</v>
      </c>
    </row>
    <row r="67" spans="1:14" x14ac:dyDescent="0.2">
      <c r="A67" t="s">
        <v>63</v>
      </c>
      <c r="B67" s="5">
        <v>3990826.61</v>
      </c>
      <c r="C67" s="8">
        <v>3847523.34</v>
      </c>
      <c r="D67" s="8">
        <v>3738247.46</v>
      </c>
      <c r="E67" s="8">
        <v>3590970.78</v>
      </c>
      <c r="F67" s="8">
        <v>3568592.5</v>
      </c>
      <c r="G67" s="20">
        <v>3753949.97</v>
      </c>
      <c r="H67" s="5">
        <v>3704639.86</v>
      </c>
      <c r="I67" s="20">
        <v>4282992.21</v>
      </c>
      <c r="J67" s="5">
        <v>3737545.74</v>
      </c>
      <c r="K67" s="20">
        <v>3803708.94</v>
      </c>
      <c r="L67" s="20">
        <v>3394758.55</v>
      </c>
      <c r="M67" s="20">
        <v>2637712.35</v>
      </c>
      <c r="N67" s="5">
        <f t="shared" si="0"/>
        <v>44051468.309999995</v>
      </c>
    </row>
    <row r="68" spans="1:14" x14ac:dyDescent="0.2">
      <c r="A68" t="s">
        <v>64</v>
      </c>
      <c r="B68" s="5">
        <v>1450325.68</v>
      </c>
      <c r="C68" s="8">
        <v>1355316.91</v>
      </c>
      <c r="D68" s="8">
        <v>1353972.24</v>
      </c>
      <c r="E68" s="8">
        <v>1348429.43</v>
      </c>
      <c r="F68" s="8">
        <v>1330479.55</v>
      </c>
      <c r="G68" s="20">
        <v>1448215.12</v>
      </c>
      <c r="H68" s="5">
        <v>1419878.83</v>
      </c>
      <c r="I68" s="20">
        <v>1572085.29</v>
      </c>
      <c r="J68" s="5">
        <v>1516455.9</v>
      </c>
      <c r="K68" s="20">
        <v>1465426.31</v>
      </c>
      <c r="L68" s="20">
        <v>1387529.78</v>
      </c>
      <c r="M68" s="20">
        <v>1199150.23</v>
      </c>
      <c r="N68" s="5">
        <f t="shared" si="0"/>
        <v>16847265.27</v>
      </c>
    </row>
    <row r="69" spans="1:14" x14ac:dyDescent="0.2">
      <c r="A69" t="s">
        <v>65</v>
      </c>
      <c r="B69" s="5">
        <v>58854.46</v>
      </c>
      <c r="C69" s="8">
        <v>59494.64</v>
      </c>
      <c r="D69" s="8">
        <v>114035.74</v>
      </c>
      <c r="E69" s="8">
        <v>56150.33</v>
      </c>
      <c r="F69" s="8">
        <v>53987</v>
      </c>
      <c r="G69" s="20">
        <v>57642.34</v>
      </c>
      <c r="H69" s="5">
        <v>55060.1</v>
      </c>
      <c r="I69" s="20">
        <v>61844.19</v>
      </c>
      <c r="J69" s="5">
        <v>55138.23</v>
      </c>
      <c r="K69" s="20">
        <v>56572.93</v>
      </c>
      <c r="L69" s="20">
        <v>63574.99</v>
      </c>
      <c r="M69" s="20">
        <v>64571.91</v>
      </c>
      <c r="N69" s="5">
        <f t="shared" si="0"/>
        <v>756926.8600000001</v>
      </c>
    </row>
    <row r="70" spans="1:14" x14ac:dyDescent="0.2">
      <c r="A70" t="s">
        <v>66</v>
      </c>
      <c r="B70" s="5">
        <v>161210.07</v>
      </c>
      <c r="C70" s="8">
        <v>162323.12</v>
      </c>
      <c r="D70" s="8">
        <v>161293.32</v>
      </c>
      <c r="E70" s="8">
        <v>141171.07999999999</v>
      </c>
      <c r="F70" s="8">
        <v>132874.01999999999</v>
      </c>
      <c r="G70" s="20">
        <v>151858.54999999999</v>
      </c>
      <c r="H70" s="5">
        <v>146622.62</v>
      </c>
      <c r="I70" s="20">
        <v>173011.66</v>
      </c>
      <c r="J70" s="5">
        <v>147834.35</v>
      </c>
      <c r="K70" s="20">
        <v>155053.81</v>
      </c>
      <c r="L70" s="20">
        <v>129548.33</v>
      </c>
      <c r="M70" s="20">
        <v>108043.63</v>
      </c>
      <c r="N70" s="5">
        <f t="shared" si="0"/>
        <v>1770844.56</v>
      </c>
    </row>
    <row r="71" spans="1:14" x14ac:dyDescent="0.2">
      <c r="A71" t="s">
        <v>67</v>
      </c>
      <c r="B71" s="5">
        <v>883846.31</v>
      </c>
      <c r="C71" s="8">
        <v>848976.4</v>
      </c>
      <c r="D71" s="8">
        <v>837650.16</v>
      </c>
      <c r="E71" s="8">
        <v>821059.77</v>
      </c>
      <c r="F71" s="8">
        <v>811436.26</v>
      </c>
      <c r="G71" s="20">
        <v>928902.63</v>
      </c>
      <c r="H71" s="5">
        <v>912199.96</v>
      </c>
      <c r="I71" s="20">
        <v>995822.03</v>
      </c>
      <c r="J71" s="5">
        <v>909037.18</v>
      </c>
      <c r="K71" s="20">
        <v>906911.26</v>
      </c>
      <c r="L71" s="20">
        <v>843312.85</v>
      </c>
      <c r="M71" s="20">
        <v>723527.31</v>
      </c>
      <c r="N71" s="5">
        <f t="shared" si="0"/>
        <v>10422682.120000001</v>
      </c>
    </row>
    <row r="72" spans="1:14" x14ac:dyDescent="0.2">
      <c r="A72" t="s">
        <v>68</v>
      </c>
      <c r="B72" s="5">
        <v>79769.95</v>
      </c>
      <c r="C72" s="8">
        <v>83030.16</v>
      </c>
      <c r="D72" s="8">
        <v>79623.75</v>
      </c>
      <c r="E72" s="8">
        <v>72552.37</v>
      </c>
      <c r="F72" s="8">
        <v>71729.37</v>
      </c>
      <c r="G72" s="20">
        <v>70206.23</v>
      </c>
      <c r="H72" s="5">
        <v>68728.7</v>
      </c>
      <c r="I72" s="20">
        <v>74146.070000000007</v>
      </c>
      <c r="J72" s="5">
        <v>79332.639999999999</v>
      </c>
      <c r="K72" s="20">
        <v>67447.67</v>
      </c>
      <c r="L72" s="20">
        <v>70960.58</v>
      </c>
      <c r="M72" s="20">
        <v>67698.66</v>
      </c>
      <c r="N72" s="5">
        <f t="shared" si="0"/>
        <v>885226.14999999991</v>
      </c>
    </row>
    <row r="73" spans="1:14" x14ac:dyDescent="0.2">
      <c r="A73" t="s">
        <v>69</v>
      </c>
      <c r="B73" s="5">
        <v>1175634.3400000001</v>
      </c>
      <c r="C73" s="8">
        <v>1161800.28</v>
      </c>
      <c r="D73" s="8">
        <v>1070345.55</v>
      </c>
      <c r="E73" s="8">
        <v>1031061.17</v>
      </c>
      <c r="F73" s="8">
        <v>1072144.3899999999</v>
      </c>
      <c r="G73" s="20">
        <v>1148300.78</v>
      </c>
      <c r="H73" s="5">
        <v>1224442.78</v>
      </c>
      <c r="I73" s="20">
        <v>1394394.86</v>
      </c>
      <c r="J73" s="5">
        <v>1333640.78</v>
      </c>
      <c r="K73" s="20">
        <v>1275952.83</v>
      </c>
      <c r="L73" s="20">
        <v>1114272.54</v>
      </c>
      <c r="M73" s="20">
        <v>809289.32</v>
      </c>
      <c r="N73" s="5">
        <f t="shared" si="0"/>
        <v>13811279.620000001</v>
      </c>
    </row>
    <row r="74" spans="1:14" x14ac:dyDescent="0.2">
      <c r="A74" t="s">
        <v>70</v>
      </c>
      <c r="B74" s="5">
        <v>1467572.97</v>
      </c>
      <c r="C74" s="8">
        <v>1392920.13</v>
      </c>
      <c r="D74" s="8">
        <v>1348581.44</v>
      </c>
      <c r="E74" s="8">
        <v>1343987.52</v>
      </c>
      <c r="F74" s="8">
        <v>1348177.65</v>
      </c>
      <c r="G74" s="20">
        <v>1434486.25</v>
      </c>
      <c r="H74" s="5">
        <v>1395851.16</v>
      </c>
      <c r="I74" s="20">
        <v>1584412.77</v>
      </c>
      <c r="J74" s="5">
        <v>1339828.3500000001</v>
      </c>
      <c r="K74" s="20">
        <v>1333399.05</v>
      </c>
      <c r="L74" s="20">
        <v>1231731.47</v>
      </c>
      <c r="M74" s="20">
        <v>1021187.11</v>
      </c>
      <c r="N74" s="5">
        <f t="shared" si="0"/>
        <v>16242135.869999999</v>
      </c>
    </row>
    <row r="75" spans="1:14" x14ac:dyDescent="0.2">
      <c r="A75" t="s">
        <v>27</v>
      </c>
      <c r="B75" s="5">
        <v>83743.22</v>
      </c>
      <c r="C75" s="8">
        <v>72183.42</v>
      </c>
      <c r="D75" s="8">
        <v>67897.84</v>
      </c>
      <c r="E75" s="8">
        <v>74463.039999999994</v>
      </c>
      <c r="F75" s="8">
        <v>76073.78</v>
      </c>
      <c r="G75" s="20">
        <v>87468.89</v>
      </c>
      <c r="H75" s="5">
        <v>84307.79</v>
      </c>
      <c r="I75" s="20">
        <v>93487.39</v>
      </c>
      <c r="J75" s="5">
        <v>103057.48</v>
      </c>
      <c r="K75" s="20">
        <v>90944.15</v>
      </c>
      <c r="L75" s="20">
        <v>86350.33</v>
      </c>
      <c r="M75" s="20">
        <v>71341.53</v>
      </c>
      <c r="N75" s="5">
        <f t="shared" si="0"/>
        <v>991318.8600000001</v>
      </c>
    </row>
    <row r="76" spans="1:14" x14ac:dyDescent="0.2">
      <c r="A76" t="s">
        <v>71</v>
      </c>
      <c r="B76" s="5">
        <v>32154.6</v>
      </c>
      <c r="C76" s="8">
        <v>31836.63</v>
      </c>
      <c r="D76" s="8">
        <v>29890.59</v>
      </c>
      <c r="E76" s="8">
        <v>30901.83</v>
      </c>
      <c r="F76" s="8">
        <v>29215.54</v>
      </c>
      <c r="G76" s="20">
        <v>33976.42</v>
      </c>
      <c r="H76" s="5">
        <v>31146.49</v>
      </c>
      <c r="I76" s="20">
        <v>34555.72</v>
      </c>
      <c r="J76" s="5">
        <v>30131.43</v>
      </c>
      <c r="K76" s="20">
        <v>29479.54</v>
      </c>
      <c r="L76" s="20">
        <v>31383.35</v>
      </c>
      <c r="M76" s="20">
        <v>28295.46</v>
      </c>
      <c r="N76" s="5">
        <f t="shared" si="0"/>
        <v>372967.6</v>
      </c>
    </row>
    <row r="77" spans="1:14" x14ac:dyDescent="0.2">
      <c r="A77" t="s">
        <v>28</v>
      </c>
      <c r="B77" s="5">
        <v>42542.05</v>
      </c>
      <c r="C77" s="8">
        <v>42619.34</v>
      </c>
      <c r="D77" s="8">
        <v>42767.11</v>
      </c>
      <c r="E77" s="8">
        <v>46277.88</v>
      </c>
      <c r="F77" s="8">
        <v>29206.2</v>
      </c>
      <c r="G77" s="20">
        <v>51060.49</v>
      </c>
      <c r="H77" s="5">
        <v>37492.239999999998</v>
      </c>
      <c r="I77" s="20">
        <v>37911.01</v>
      </c>
      <c r="J77" s="5">
        <v>32144.67</v>
      </c>
      <c r="K77" s="20">
        <v>35479.99</v>
      </c>
      <c r="L77" s="20">
        <v>37670.49</v>
      </c>
      <c r="M77" s="20">
        <v>34204.06</v>
      </c>
      <c r="N77" s="5">
        <f t="shared" si="0"/>
        <v>469375.52999999997</v>
      </c>
    </row>
    <row r="78" spans="1:14" x14ac:dyDescent="0.2">
      <c r="A78" t="s">
        <v>29</v>
      </c>
      <c r="B78" s="5">
        <v>5435.8</v>
      </c>
      <c r="C78" s="8">
        <v>6787.29</v>
      </c>
      <c r="D78" s="8">
        <v>6255.05</v>
      </c>
      <c r="E78" s="8">
        <v>5640.1</v>
      </c>
      <c r="F78" s="8">
        <v>5316.56</v>
      </c>
      <c r="G78" s="20">
        <v>5893.79</v>
      </c>
      <c r="H78" s="5">
        <v>5455.35</v>
      </c>
      <c r="I78" s="20">
        <v>5301.22</v>
      </c>
      <c r="J78" s="5">
        <v>5790.07</v>
      </c>
      <c r="K78" s="20">
        <v>6823.95</v>
      </c>
      <c r="L78" s="20">
        <v>6432.84</v>
      </c>
      <c r="M78" s="20">
        <v>5774.89</v>
      </c>
      <c r="N78" s="5">
        <f t="shared" si="0"/>
        <v>70906.909999999989</v>
      </c>
    </row>
    <row r="79" spans="1:14" x14ac:dyDescent="0.2">
      <c r="A79" t="s">
        <v>72</v>
      </c>
      <c r="B79" s="5">
        <v>2146993.77</v>
      </c>
      <c r="C79" s="8">
        <v>2022128.95</v>
      </c>
      <c r="D79" s="8">
        <v>2000836.29</v>
      </c>
      <c r="E79" s="8">
        <v>1877886.85</v>
      </c>
      <c r="F79" s="8">
        <v>1752459.78</v>
      </c>
      <c r="G79" s="20">
        <v>1939904.21</v>
      </c>
      <c r="H79" s="5">
        <v>1922880.01</v>
      </c>
      <c r="I79" s="20">
        <v>2155153.08</v>
      </c>
      <c r="J79" s="5">
        <v>1990522.55</v>
      </c>
      <c r="K79" s="20">
        <v>2004838.72</v>
      </c>
      <c r="L79" s="20">
        <v>1877872.51</v>
      </c>
      <c r="M79" s="20">
        <v>1488079.34</v>
      </c>
      <c r="N79" s="5">
        <f t="shared" si="0"/>
        <v>23179556.059999999</v>
      </c>
    </row>
    <row r="80" spans="1:14" x14ac:dyDescent="0.2">
      <c r="A80" t="s">
        <v>73</v>
      </c>
      <c r="B80" s="5">
        <v>3161.1</v>
      </c>
      <c r="C80" s="8">
        <v>2930.27</v>
      </c>
      <c r="D80" s="8">
        <v>2653.12</v>
      </c>
      <c r="E80" s="8">
        <v>2616.3000000000002</v>
      </c>
      <c r="F80" s="8">
        <v>2671.49</v>
      </c>
      <c r="G80" s="20">
        <v>2617.17</v>
      </c>
      <c r="H80" s="5">
        <v>2507.71</v>
      </c>
      <c r="I80" s="20">
        <v>2679.88</v>
      </c>
      <c r="J80" s="5">
        <v>2392.42</v>
      </c>
      <c r="K80" s="20">
        <v>2404.04</v>
      </c>
      <c r="L80" s="20">
        <v>2750.36</v>
      </c>
      <c r="M80" s="20">
        <v>2517.75</v>
      </c>
      <c r="N80" s="5">
        <f t="shared" si="0"/>
        <v>31901.61</v>
      </c>
    </row>
    <row r="81" spans="1:14" x14ac:dyDescent="0.2">
      <c r="A81" t="s">
        <v>74</v>
      </c>
      <c r="B81" s="5">
        <v>205329.84</v>
      </c>
      <c r="C81" s="8">
        <v>248947.20000000001</v>
      </c>
      <c r="D81" s="8">
        <v>228006.87</v>
      </c>
      <c r="E81" s="8">
        <v>168914.54</v>
      </c>
      <c r="F81" s="8">
        <v>137255.44</v>
      </c>
      <c r="G81" s="20">
        <v>137908.35999999999</v>
      </c>
      <c r="H81" s="5">
        <v>104634.02</v>
      </c>
      <c r="I81" s="20">
        <v>117263.53</v>
      </c>
      <c r="J81" s="5">
        <v>105416.42</v>
      </c>
      <c r="K81" s="20">
        <v>117956.91</v>
      </c>
      <c r="L81" s="20">
        <v>111126.21</v>
      </c>
      <c r="M81" s="20">
        <v>76064.149999999994</v>
      </c>
      <c r="N81" s="5">
        <f>SUM(B81:M81)</f>
        <v>1758823.4899999998</v>
      </c>
    </row>
    <row r="82" spans="1:14" x14ac:dyDescent="0.2">
      <c r="A82" t="s">
        <v>30</v>
      </c>
      <c r="B82" s="5">
        <v>19876.25</v>
      </c>
      <c r="C82" s="8">
        <v>19597.61</v>
      </c>
      <c r="D82" s="8">
        <v>17494.3</v>
      </c>
      <c r="E82" s="8">
        <v>16295.63</v>
      </c>
      <c r="F82" s="8">
        <v>17221.88</v>
      </c>
      <c r="G82" s="20">
        <v>16122.59</v>
      </c>
      <c r="H82" s="5">
        <v>15826.84</v>
      </c>
      <c r="I82" s="20">
        <v>17124.650000000001</v>
      </c>
      <c r="J82" s="5">
        <v>14183.52</v>
      </c>
      <c r="K82" s="20">
        <v>15880.54</v>
      </c>
      <c r="L82" s="20">
        <v>16401.3</v>
      </c>
      <c r="M82" s="20">
        <v>16454.150000000001</v>
      </c>
      <c r="N82" s="5">
        <f>SUM(B82:M82)</f>
        <v>202479.25999999998</v>
      </c>
    </row>
    <row r="83" spans="1:14" x14ac:dyDescent="0.2">
      <c r="A83" t="s">
        <v>1</v>
      </c>
    </row>
    <row r="84" spans="1:14" x14ac:dyDescent="0.2">
      <c r="A84" t="s">
        <v>31</v>
      </c>
      <c r="B84" s="5">
        <f t="shared" ref="B84:M84" si="1">SUM(B16:B82)</f>
        <v>62671270.230000019</v>
      </c>
      <c r="C84" s="5">
        <f t="shared" si="1"/>
        <v>61927499.170000002</v>
      </c>
      <c r="D84" s="5">
        <f t="shared" si="1"/>
        <v>60139693.899999999</v>
      </c>
      <c r="E84" s="5">
        <f t="shared" si="1"/>
        <v>58344434.450000003</v>
      </c>
      <c r="F84" s="5">
        <f t="shared" si="1"/>
        <v>57376565.68</v>
      </c>
      <c r="G84" s="5">
        <f t="shared" si="1"/>
        <v>61558612.219999991</v>
      </c>
      <c r="H84" s="5">
        <f t="shared" si="1"/>
        <v>62671243.510000013</v>
      </c>
      <c r="I84" s="5">
        <f t="shared" si="1"/>
        <v>71806611.61999999</v>
      </c>
      <c r="J84" s="5">
        <f t="shared" si="1"/>
        <v>63532603.710000016</v>
      </c>
      <c r="K84" s="5">
        <f t="shared" si="1"/>
        <v>61722518.640000001</v>
      </c>
      <c r="L84" s="5">
        <f t="shared" si="1"/>
        <v>52327389.950000003</v>
      </c>
      <c r="M84" s="5">
        <f t="shared" si="1"/>
        <v>40200384.640000008</v>
      </c>
      <c r="N84" s="5">
        <f>SUM(B84:M84)</f>
        <v>714278827.72000003</v>
      </c>
    </row>
    <row r="92" spans="1:14" x14ac:dyDescent="0.2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4" x14ac:dyDescent="0.2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4" x14ac:dyDescent="0.2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4" x14ac:dyDescent="0.2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4" x14ac:dyDescent="0.2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x14ac:dyDescent="0.2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x14ac:dyDescent="0.2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x14ac:dyDescent="0.2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x14ac:dyDescent="0.2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x14ac:dyDescent="0.2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x14ac:dyDescent="0.2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x14ac:dyDescent="0.2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x14ac:dyDescent="0.2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x14ac:dyDescent="0.2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x14ac:dyDescent="0.2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x14ac:dyDescent="0.2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x14ac:dyDescent="0.2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x14ac:dyDescent="0.2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x14ac:dyDescent="0.2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x14ac:dyDescent="0.2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x14ac:dyDescent="0.2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x14ac:dyDescent="0.2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x14ac:dyDescent="0.2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x14ac:dyDescent="0.2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x14ac:dyDescent="0.2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x14ac:dyDescent="0.2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x14ac:dyDescent="0.2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x14ac:dyDescent="0.2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x14ac:dyDescent="0.2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x14ac:dyDescent="0.2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x14ac:dyDescent="0.2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x14ac:dyDescent="0.2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x14ac:dyDescent="0.2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x14ac:dyDescent="0.2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x14ac:dyDescent="0.2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x14ac:dyDescent="0.2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x14ac:dyDescent="0.2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x14ac:dyDescent="0.2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x14ac:dyDescent="0.2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x14ac:dyDescent="0.2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x14ac:dyDescent="0.2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x14ac:dyDescent="0.2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x14ac:dyDescent="0.2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x14ac:dyDescent="0.2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x14ac:dyDescent="0.2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x14ac:dyDescent="0.2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x14ac:dyDescent="0.2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x14ac:dyDescent="0.2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x14ac:dyDescent="0.2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x14ac:dyDescent="0.2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x14ac:dyDescent="0.2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x14ac:dyDescent="0.2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x14ac:dyDescent="0.2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x14ac:dyDescent="0.2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x14ac:dyDescent="0.2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x14ac:dyDescent="0.2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x14ac:dyDescent="0.2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x14ac:dyDescent="0.2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x14ac:dyDescent="0.2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x14ac:dyDescent="0.2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x14ac:dyDescent="0.2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x14ac:dyDescent="0.2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x14ac:dyDescent="0.2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x14ac:dyDescent="0.2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x14ac:dyDescent="0.2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x14ac:dyDescent="0.2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x14ac:dyDescent="0.2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64" spans="2:13" x14ac:dyDescent="0.2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x14ac:dyDescent="0.2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x14ac:dyDescent="0.2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x14ac:dyDescent="0.2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x14ac:dyDescent="0.2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x14ac:dyDescent="0.2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x14ac:dyDescent="0.2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x14ac:dyDescent="0.2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x14ac:dyDescent="0.2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x14ac:dyDescent="0.2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x14ac:dyDescent="0.2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x14ac:dyDescent="0.2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x14ac:dyDescent="0.2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x14ac:dyDescent="0.2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x14ac:dyDescent="0.2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x14ac:dyDescent="0.2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x14ac:dyDescent="0.2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x14ac:dyDescent="0.2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x14ac:dyDescent="0.2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x14ac:dyDescent="0.2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x14ac:dyDescent="0.2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x14ac:dyDescent="0.2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x14ac:dyDescent="0.2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x14ac:dyDescent="0.2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x14ac:dyDescent="0.2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x14ac:dyDescent="0.2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x14ac:dyDescent="0.2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x14ac:dyDescent="0.2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x14ac:dyDescent="0.2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x14ac:dyDescent="0.2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x14ac:dyDescent="0.2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x14ac:dyDescent="0.2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x14ac:dyDescent="0.2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x14ac:dyDescent="0.2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x14ac:dyDescent="0.2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x14ac:dyDescent="0.2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x14ac:dyDescent="0.2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x14ac:dyDescent="0.2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x14ac:dyDescent="0.2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x14ac:dyDescent="0.2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x14ac:dyDescent="0.2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x14ac:dyDescent="0.2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x14ac:dyDescent="0.2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x14ac:dyDescent="0.2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x14ac:dyDescent="0.2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x14ac:dyDescent="0.2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x14ac:dyDescent="0.2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x14ac:dyDescent="0.2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x14ac:dyDescent="0.2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x14ac:dyDescent="0.2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x14ac:dyDescent="0.2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x14ac:dyDescent="0.2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x14ac:dyDescent="0.2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x14ac:dyDescent="0.2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x14ac:dyDescent="0.2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x14ac:dyDescent="0.2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x14ac:dyDescent="0.2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x14ac:dyDescent="0.2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x14ac:dyDescent="0.2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x14ac:dyDescent="0.2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x14ac:dyDescent="0.2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x14ac:dyDescent="0.2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x14ac:dyDescent="0.2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x14ac:dyDescent="0.2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x14ac:dyDescent="0.2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x14ac:dyDescent="0.2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x14ac:dyDescent="0.2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</sheetData>
  <mergeCells count="5">
    <mergeCell ref="A9:N9"/>
    <mergeCell ref="A5:N5"/>
    <mergeCell ref="A6:N6"/>
    <mergeCell ref="A7:N7"/>
    <mergeCell ref="A8:N8"/>
  </mergeCells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1:Q230"/>
  <sheetViews>
    <sheetView zoomScaleNormal="100" workbookViewId="0">
      <pane ySplit="13" topLeftCell="A15" activePane="bottomLeft" state="frozen"/>
      <selection pane="bottomLeft" activeCell="B16" sqref="B16:M82"/>
    </sheetView>
  </sheetViews>
  <sheetFormatPr defaultRowHeight="12.75" x14ac:dyDescent="0.2"/>
  <cols>
    <col min="1" max="1" width="16.1640625" bestFit="1" customWidth="1"/>
    <col min="2" max="12" width="9.1640625" bestFit="1" customWidth="1"/>
    <col min="13" max="13" width="10.1640625" bestFit="1" customWidth="1"/>
    <col min="14" max="14" width="10.1640625" style="5" bestFit="1" customWidth="1"/>
  </cols>
  <sheetData>
    <row r="1" spans="1:14" x14ac:dyDescent="0.2">
      <c r="A1" t="str">
        <f>'SFY 19-20'!A1</f>
        <v>VALIDATED TAX RECEIPTS DATA FOR: JULY 2019 THROUGH JUNE 2020</v>
      </c>
      <c r="N1" t="s">
        <v>75</v>
      </c>
    </row>
    <row r="2" spans="1:14" hidden="1" x14ac:dyDescent="0.2">
      <c r="N2"/>
    </row>
    <row r="3" spans="1:14" hidden="1" x14ac:dyDescent="0.2">
      <c r="D3" s="6"/>
      <c r="E3" s="6"/>
      <c r="F3" s="6"/>
      <c r="G3" s="6"/>
      <c r="H3" s="6"/>
      <c r="N3"/>
    </row>
    <row r="4" spans="1:14" x14ac:dyDescent="0.2">
      <c r="D4" s="6"/>
      <c r="E4" s="6"/>
      <c r="F4" s="6"/>
      <c r="G4" s="6"/>
      <c r="H4" s="6"/>
      <c r="N4"/>
    </row>
    <row r="5" spans="1:14" x14ac:dyDescent="0.2">
      <c r="A5" s="27" t="s">
        <v>76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x14ac:dyDescent="0.2">
      <c r="A6" s="27" t="s">
        <v>77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27" t="s">
        <v>35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x14ac:dyDescent="0.2">
      <c r="A8" s="27" t="s">
        <v>36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x14ac:dyDescent="0.2">
      <c r="A9" s="27" t="s">
        <v>78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idden="1" x14ac:dyDescent="0.2">
      <c r="N10"/>
    </row>
    <row r="11" spans="1:14" hidden="1" x14ac:dyDescent="0.2">
      <c r="N11"/>
    </row>
    <row r="12" spans="1:14" x14ac:dyDescent="0.2">
      <c r="N12"/>
    </row>
    <row r="13" spans="1:14" x14ac:dyDescent="0.2">
      <c r="B13" s="1">
        <f>'Half-Cent to County before'!B13</f>
        <v>43647</v>
      </c>
      <c r="C13" s="1">
        <f>'Half-Cent to County before'!C13</f>
        <v>43678</v>
      </c>
      <c r="D13" s="1">
        <f>'Half-Cent to County before'!D13</f>
        <v>43709</v>
      </c>
      <c r="E13" s="1">
        <f>'Half-Cent to County before'!E13</f>
        <v>43739</v>
      </c>
      <c r="F13" s="1">
        <f>'Half-Cent to County before'!F13</f>
        <v>43770</v>
      </c>
      <c r="G13" s="1">
        <f>'Half-Cent to County before'!G13</f>
        <v>43800</v>
      </c>
      <c r="H13" s="1">
        <f>'Half-Cent to County before'!H13</f>
        <v>43831</v>
      </c>
      <c r="I13" s="1">
        <f>'Half-Cent to County before'!I13</f>
        <v>43862</v>
      </c>
      <c r="J13" s="1">
        <f>'Half-Cent to County before'!J13</f>
        <v>43891</v>
      </c>
      <c r="K13" s="1">
        <f>'Half-Cent to County before'!K13</f>
        <v>43922</v>
      </c>
      <c r="L13" s="1">
        <f>'Half-Cent to County before'!L13</f>
        <v>43952</v>
      </c>
      <c r="M13" s="1">
        <f>'Half-Cent to County before'!M13</f>
        <v>43983</v>
      </c>
      <c r="N13" s="1" t="str">
        <f>'Half-Cent to County before'!N13</f>
        <v>SFY19-20</v>
      </c>
    </row>
    <row r="14" spans="1:14" x14ac:dyDescent="0.2">
      <c r="A14" t="s">
        <v>0</v>
      </c>
    </row>
    <row r="15" spans="1:14" x14ac:dyDescent="0.2">
      <c r="A15" t="s">
        <v>1</v>
      </c>
    </row>
    <row r="16" spans="1:14" x14ac:dyDescent="0.2">
      <c r="A16" t="s">
        <v>38</v>
      </c>
      <c r="B16" s="8"/>
      <c r="C16" s="8"/>
      <c r="D16" s="8"/>
      <c r="E16" s="8"/>
      <c r="F16" s="8"/>
      <c r="G16" s="4"/>
      <c r="H16" s="5"/>
      <c r="I16" s="5"/>
      <c r="J16" s="5"/>
      <c r="K16" s="5"/>
      <c r="L16" s="5"/>
      <c r="M16" s="5"/>
      <c r="N16" s="5">
        <f>SUM(B16:M16)</f>
        <v>0</v>
      </c>
    </row>
    <row r="17" spans="1:17" x14ac:dyDescent="0.2">
      <c r="A17" t="s">
        <v>39</v>
      </c>
      <c r="B17" s="8">
        <v>95048.02</v>
      </c>
      <c r="C17" s="8">
        <v>95620.28</v>
      </c>
      <c r="D17" s="8">
        <v>93099.8</v>
      </c>
      <c r="E17" s="8">
        <v>89188.03</v>
      </c>
      <c r="F17" s="8">
        <v>89174.62</v>
      </c>
      <c r="G17" s="16">
        <v>94498.69</v>
      </c>
      <c r="H17" s="16">
        <v>98186.57</v>
      </c>
      <c r="I17" s="16">
        <v>113655.7</v>
      </c>
      <c r="J17" s="16">
        <v>97280.76</v>
      </c>
      <c r="K17" s="16">
        <v>94979.3</v>
      </c>
      <c r="L17" s="10">
        <v>84565.17</v>
      </c>
      <c r="M17" s="10">
        <v>66631.34</v>
      </c>
      <c r="N17" s="5">
        <f t="shared" ref="N17:N75" si="0">SUM(B17:M17)</f>
        <v>1111928.28</v>
      </c>
    </row>
    <row r="18" spans="1:17" x14ac:dyDescent="0.2">
      <c r="A18" t="s">
        <v>40</v>
      </c>
      <c r="B18" s="8"/>
      <c r="C18" s="8"/>
      <c r="D18" s="8"/>
      <c r="E18" s="8"/>
      <c r="F18" s="8"/>
      <c r="N18" s="5">
        <f t="shared" si="0"/>
        <v>0</v>
      </c>
    </row>
    <row r="19" spans="1:17" x14ac:dyDescent="0.2">
      <c r="A19" t="s">
        <v>2</v>
      </c>
      <c r="B19" s="8">
        <v>71179.7</v>
      </c>
      <c r="C19" s="8">
        <v>71734.350000000006</v>
      </c>
      <c r="D19" s="8">
        <v>69291.44</v>
      </c>
      <c r="E19" s="8">
        <v>65500.07</v>
      </c>
      <c r="F19" s="8">
        <v>65487.07</v>
      </c>
      <c r="G19" s="16">
        <v>70647.28</v>
      </c>
      <c r="H19" s="16">
        <v>74221.649999999994</v>
      </c>
      <c r="I19" s="16">
        <v>89214.65</v>
      </c>
      <c r="J19" s="16">
        <v>73343.72</v>
      </c>
      <c r="K19" s="16">
        <v>71113.09</v>
      </c>
      <c r="L19" s="10">
        <v>61019.5</v>
      </c>
      <c r="M19" s="10">
        <v>43637.65</v>
      </c>
      <c r="N19" s="5">
        <f>SUM(B19:M19)</f>
        <v>826390.17</v>
      </c>
    </row>
    <row r="20" spans="1:17" x14ac:dyDescent="0.2">
      <c r="A20" t="s">
        <v>41</v>
      </c>
      <c r="B20" s="8"/>
      <c r="C20" s="8"/>
      <c r="D20" s="8"/>
      <c r="E20" s="8"/>
      <c r="F20" s="8"/>
      <c r="I20" s="5"/>
      <c r="N20" s="5">
        <f t="shared" si="0"/>
        <v>0</v>
      </c>
      <c r="Q20" s="9"/>
    </row>
    <row r="21" spans="1:17" x14ac:dyDescent="0.2">
      <c r="A21" t="s">
        <v>42</v>
      </c>
      <c r="B21" s="8"/>
      <c r="C21" s="8"/>
      <c r="D21" s="8"/>
      <c r="E21" s="8"/>
      <c r="F21" s="8"/>
      <c r="G21" s="4"/>
      <c r="H21" s="5"/>
      <c r="I21" s="5"/>
      <c r="J21" s="5"/>
      <c r="K21" s="5"/>
      <c r="L21" s="5"/>
      <c r="M21" s="5"/>
      <c r="N21" s="5">
        <f t="shared" si="0"/>
        <v>0</v>
      </c>
      <c r="Q21" s="9"/>
    </row>
    <row r="22" spans="1:17" x14ac:dyDescent="0.2">
      <c r="A22" t="s">
        <v>3</v>
      </c>
      <c r="B22" s="8">
        <v>63038.49</v>
      </c>
      <c r="C22" s="8">
        <v>63343.33</v>
      </c>
      <c r="D22" s="8">
        <v>62000.68</v>
      </c>
      <c r="E22" s="8">
        <v>59916.88</v>
      </c>
      <c r="F22" s="8">
        <v>59909.74</v>
      </c>
      <c r="G22" s="16">
        <v>62745.86</v>
      </c>
      <c r="H22" s="16">
        <v>64710.39</v>
      </c>
      <c r="I22" s="16">
        <v>72950.75</v>
      </c>
      <c r="J22" s="16">
        <v>64227.86</v>
      </c>
      <c r="K22" s="16">
        <v>63001.88</v>
      </c>
      <c r="L22" s="10">
        <v>57454.3</v>
      </c>
      <c r="M22" s="10">
        <v>47900.99</v>
      </c>
      <c r="N22" s="5">
        <f>SUM(B22:M22)</f>
        <v>741201.15</v>
      </c>
      <c r="Q22" s="9"/>
    </row>
    <row r="23" spans="1:17" x14ac:dyDescent="0.2">
      <c r="A23" t="s">
        <v>43</v>
      </c>
      <c r="B23" s="8"/>
      <c r="C23" s="8"/>
      <c r="D23" s="8"/>
      <c r="E23" s="8"/>
      <c r="F23" s="8"/>
      <c r="G23" s="4"/>
      <c r="H23" s="5"/>
      <c r="I23" s="5"/>
      <c r="J23" s="5"/>
      <c r="K23" s="5"/>
      <c r="L23" s="5"/>
      <c r="M23" s="5"/>
      <c r="N23" s="5">
        <f t="shared" si="0"/>
        <v>0</v>
      </c>
      <c r="Q23" s="9"/>
    </row>
    <row r="24" spans="1:17" x14ac:dyDescent="0.2">
      <c r="A24" t="s">
        <v>44</v>
      </c>
      <c r="B24" s="8"/>
      <c r="C24" s="8"/>
      <c r="D24" s="8"/>
      <c r="E24" s="8"/>
      <c r="F24" s="8"/>
      <c r="G24" s="4"/>
      <c r="H24" s="5"/>
      <c r="I24" s="5"/>
      <c r="J24" s="5"/>
      <c r="K24" s="5"/>
      <c r="L24" s="5"/>
      <c r="M24" s="5"/>
      <c r="N24" s="5">
        <f t="shared" si="0"/>
        <v>0</v>
      </c>
      <c r="Q24" s="9"/>
    </row>
    <row r="25" spans="1:17" x14ac:dyDescent="0.2">
      <c r="A25" t="s">
        <v>45</v>
      </c>
      <c r="B25" s="8"/>
      <c r="C25" s="8"/>
      <c r="D25" s="8"/>
      <c r="E25" s="8"/>
      <c r="F25" s="8"/>
      <c r="G25" s="4"/>
      <c r="H25" s="5"/>
      <c r="I25" s="5"/>
      <c r="J25" s="5"/>
      <c r="K25" s="5"/>
      <c r="L25" s="5"/>
      <c r="M25" s="5"/>
      <c r="N25" s="5">
        <f t="shared" si="0"/>
        <v>0</v>
      </c>
      <c r="Q25" s="9"/>
    </row>
    <row r="26" spans="1:17" x14ac:dyDescent="0.2">
      <c r="A26" t="s">
        <v>46</v>
      </c>
      <c r="B26" s="8"/>
      <c r="C26" s="8"/>
      <c r="D26" s="8"/>
      <c r="E26" s="8"/>
      <c r="F26" s="8"/>
      <c r="G26" s="4"/>
      <c r="H26" s="5"/>
      <c r="I26" s="5"/>
      <c r="J26" s="5"/>
      <c r="K26" s="5"/>
      <c r="L26" s="5"/>
      <c r="M26" s="5"/>
      <c r="N26" s="5">
        <f t="shared" si="0"/>
        <v>0</v>
      </c>
      <c r="Q26" s="9"/>
    </row>
    <row r="27" spans="1:17" x14ac:dyDescent="0.2">
      <c r="A27" t="s">
        <v>4</v>
      </c>
      <c r="B27" s="8"/>
      <c r="C27" s="8"/>
      <c r="D27" s="8"/>
      <c r="E27" s="8"/>
      <c r="F27" s="8"/>
      <c r="G27" s="4"/>
      <c r="H27" s="5"/>
      <c r="I27" s="5"/>
      <c r="J27" s="5"/>
      <c r="K27" s="5"/>
      <c r="L27" s="5"/>
      <c r="M27" s="5"/>
      <c r="N27" s="5">
        <f t="shared" si="0"/>
        <v>0</v>
      </c>
      <c r="Q27" s="9"/>
    </row>
    <row r="28" spans="1:17" x14ac:dyDescent="0.2">
      <c r="A28" t="s">
        <v>94</v>
      </c>
      <c r="B28" s="8"/>
      <c r="C28" s="8"/>
      <c r="D28" s="8"/>
      <c r="E28" s="8"/>
      <c r="F28" s="8"/>
      <c r="G28" s="4"/>
      <c r="H28" s="5"/>
      <c r="I28" s="5"/>
      <c r="J28" s="5"/>
      <c r="K28" s="5"/>
      <c r="L28" s="5"/>
      <c r="M28" s="5"/>
      <c r="N28" s="5">
        <f t="shared" si="0"/>
        <v>0</v>
      </c>
      <c r="Q28" s="9"/>
    </row>
    <row r="29" spans="1:17" x14ac:dyDescent="0.2">
      <c r="A29" t="s">
        <v>5</v>
      </c>
      <c r="B29" s="8">
        <v>127371.19</v>
      </c>
      <c r="C29" s="8">
        <v>128124.78</v>
      </c>
      <c r="D29" s="8">
        <v>124805.69</v>
      </c>
      <c r="E29" s="8">
        <v>119654.47</v>
      </c>
      <c r="F29" s="8">
        <v>119636.81</v>
      </c>
      <c r="G29" s="16">
        <v>126647.82</v>
      </c>
      <c r="H29" s="16">
        <v>131504.20000000001</v>
      </c>
      <c r="I29" s="16">
        <v>151874.70000000001</v>
      </c>
      <c r="J29" s="16">
        <v>130311.38</v>
      </c>
      <c r="K29" s="16">
        <v>127280.7</v>
      </c>
      <c r="L29" s="10">
        <v>113566.86</v>
      </c>
      <c r="M29" s="10">
        <v>89950.71</v>
      </c>
      <c r="N29" s="5">
        <f>SUM(B29:M29)</f>
        <v>1490729.31</v>
      </c>
      <c r="Q29" s="13"/>
    </row>
    <row r="30" spans="1:17" x14ac:dyDescent="0.2">
      <c r="A30" t="s">
        <v>6</v>
      </c>
      <c r="B30" s="8">
        <v>66220.61</v>
      </c>
      <c r="C30" s="8">
        <v>66556.09</v>
      </c>
      <c r="D30" s="8">
        <v>65078.52</v>
      </c>
      <c r="E30" s="8">
        <v>62785.34</v>
      </c>
      <c r="F30" s="8">
        <v>62777.48</v>
      </c>
      <c r="G30" s="16">
        <v>65898.58</v>
      </c>
      <c r="H30" s="16">
        <v>68060.509999999995</v>
      </c>
      <c r="I30" s="16">
        <v>77128.89</v>
      </c>
      <c r="J30" s="16">
        <v>67529.5</v>
      </c>
      <c r="K30" s="16">
        <v>66180.33</v>
      </c>
      <c r="L30" s="10">
        <v>60075.31</v>
      </c>
      <c r="M30" s="10">
        <v>49562.06</v>
      </c>
      <c r="N30" s="5">
        <f>SUM(B30:M30)</f>
        <v>777853.22</v>
      </c>
      <c r="Q30" s="13"/>
    </row>
    <row r="31" spans="1:17" x14ac:dyDescent="0.2">
      <c r="A31" t="s">
        <v>47</v>
      </c>
      <c r="B31" s="8"/>
      <c r="C31" s="8"/>
      <c r="D31" s="8"/>
      <c r="E31" s="8"/>
      <c r="F31" s="8"/>
      <c r="G31" s="4"/>
      <c r="H31" s="5"/>
      <c r="I31" s="5"/>
      <c r="J31" s="5"/>
      <c r="K31" s="5"/>
      <c r="L31" s="5"/>
      <c r="M31" s="5"/>
      <c r="N31" s="5">
        <f t="shared" si="0"/>
        <v>0</v>
      </c>
      <c r="Q31" s="13"/>
    </row>
    <row r="32" spans="1:17" x14ac:dyDescent="0.2">
      <c r="A32" t="s">
        <v>48</v>
      </c>
      <c r="B32" s="8"/>
      <c r="C32" s="8"/>
      <c r="D32" s="8"/>
      <c r="E32" s="8"/>
      <c r="F32" s="8"/>
      <c r="G32" s="4"/>
      <c r="H32" s="5"/>
      <c r="I32" s="5"/>
      <c r="J32" s="5"/>
      <c r="K32" s="5"/>
      <c r="L32" s="5"/>
      <c r="M32" s="5"/>
      <c r="N32" s="5">
        <f t="shared" si="0"/>
        <v>0</v>
      </c>
      <c r="Q32" s="13"/>
    </row>
    <row r="33" spans="1:17" x14ac:dyDescent="0.2">
      <c r="A33" t="s">
        <v>7</v>
      </c>
      <c r="B33" s="8"/>
      <c r="C33" s="8"/>
      <c r="D33" s="8"/>
      <c r="E33" s="8"/>
      <c r="F33" s="8"/>
      <c r="G33" s="4"/>
      <c r="H33" s="5"/>
      <c r="I33" s="5"/>
      <c r="J33" s="5"/>
      <c r="K33" s="5"/>
      <c r="L33" s="5"/>
      <c r="M33" s="5"/>
      <c r="N33" s="5">
        <f t="shared" si="0"/>
        <v>0</v>
      </c>
      <c r="Q33" s="13"/>
    </row>
    <row r="34" spans="1:17" x14ac:dyDescent="0.2">
      <c r="A34" t="s">
        <v>8</v>
      </c>
      <c r="B34" s="8"/>
      <c r="C34" s="8"/>
      <c r="D34" s="8"/>
      <c r="E34" s="8"/>
      <c r="F34" s="8"/>
      <c r="G34" s="4"/>
      <c r="H34" s="5"/>
      <c r="I34" s="5"/>
      <c r="J34" s="5"/>
      <c r="K34" s="5"/>
      <c r="L34" s="5"/>
      <c r="M34" s="5"/>
      <c r="N34" s="5">
        <f t="shared" si="0"/>
        <v>0</v>
      </c>
      <c r="Q34" s="13"/>
    </row>
    <row r="35" spans="1:17" x14ac:dyDescent="0.2">
      <c r="A35" t="s">
        <v>9</v>
      </c>
      <c r="B35" s="8">
        <v>179628.35</v>
      </c>
      <c r="C35" s="8">
        <v>180645.94</v>
      </c>
      <c r="D35" s="8">
        <v>176164.07</v>
      </c>
      <c r="E35" s="8">
        <v>169208.25</v>
      </c>
      <c r="F35" s="8">
        <v>169184.4</v>
      </c>
      <c r="G35" s="16">
        <v>178651.55</v>
      </c>
      <c r="H35" s="16">
        <v>185209.26</v>
      </c>
      <c r="I35" s="16">
        <v>212716.11</v>
      </c>
      <c r="J35" s="16">
        <v>183598.56</v>
      </c>
      <c r="K35" s="16">
        <v>179506.16</v>
      </c>
      <c r="L35" s="10">
        <v>160987.98000000001</v>
      </c>
      <c r="M35" s="10">
        <v>129098.45</v>
      </c>
      <c r="N35" s="5">
        <f t="shared" si="0"/>
        <v>2104599.08</v>
      </c>
      <c r="Q35" s="13"/>
    </row>
    <row r="36" spans="1:17" x14ac:dyDescent="0.2">
      <c r="A36" t="s">
        <v>10</v>
      </c>
      <c r="B36" s="8">
        <v>81875.520000000004</v>
      </c>
      <c r="C36" s="8">
        <v>82253.7</v>
      </c>
      <c r="D36" s="8">
        <v>80588.070000000007</v>
      </c>
      <c r="E36" s="8">
        <v>78003.02</v>
      </c>
      <c r="F36" s="8">
        <v>77994.16</v>
      </c>
      <c r="G36" s="16">
        <v>81512.509999999995</v>
      </c>
      <c r="H36" s="16">
        <v>83949.6</v>
      </c>
      <c r="I36" s="16">
        <v>94172.18</v>
      </c>
      <c r="J36" s="16">
        <v>83351</v>
      </c>
      <c r="K36" s="16">
        <v>81830.11</v>
      </c>
      <c r="L36" s="10">
        <v>74948.06</v>
      </c>
      <c r="M36" s="10">
        <v>63096.71</v>
      </c>
      <c r="N36" s="5">
        <f t="shared" si="0"/>
        <v>963574.6399999999</v>
      </c>
      <c r="Q36" s="13"/>
    </row>
    <row r="37" spans="1:17" x14ac:dyDescent="0.2">
      <c r="A37" t="s">
        <v>11</v>
      </c>
      <c r="B37" s="8">
        <v>60316.82</v>
      </c>
      <c r="C37" s="8">
        <v>60589.69</v>
      </c>
      <c r="D37" s="8">
        <v>59387.83</v>
      </c>
      <c r="E37" s="8">
        <v>57522.559999999998</v>
      </c>
      <c r="F37" s="8">
        <v>57516.160000000003</v>
      </c>
      <c r="G37" s="16">
        <v>60054.879999999997</v>
      </c>
      <c r="H37" s="16">
        <v>61813.39</v>
      </c>
      <c r="I37" s="16">
        <v>69189.64</v>
      </c>
      <c r="J37" s="16">
        <v>61381.47</v>
      </c>
      <c r="K37" s="16">
        <v>60284.05</v>
      </c>
      <c r="L37" s="10">
        <v>55318.21</v>
      </c>
      <c r="M37" s="10">
        <v>46766.7</v>
      </c>
      <c r="N37" s="5">
        <f t="shared" si="0"/>
        <v>710141.4</v>
      </c>
      <c r="Q37" s="13"/>
    </row>
    <row r="38" spans="1:17" x14ac:dyDescent="0.2">
      <c r="A38" t="s">
        <v>49</v>
      </c>
      <c r="B38" s="8">
        <v>33212.36</v>
      </c>
      <c r="C38" s="8">
        <v>33522.089999999997</v>
      </c>
      <c r="D38" s="8">
        <v>32157.9</v>
      </c>
      <c r="E38" s="8">
        <v>30040.68</v>
      </c>
      <c r="F38" s="8">
        <v>30033.42</v>
      </c>
      <c r="G38" s="16">
        <v>32915.040000000001</v>
      </c>
      <c r="H38" s="16">
        <v>34911.08</v>
      </c>
      <c r="I38" s="16">
        <v>43283.63</v>
      </c>
      <c r="J38" s="16">
        <v>34420.81</v>
      </c>
      <c r="K38" s="16">
        <v>33175.160000000003</v>
      </c>
      <c r="L38" s="10">
        <v>27538.59</v>
      </c>
      <c r="M38" s="10">
        <v>17832.03</v>
      </c>
      <c r="N38" s="5">
        <f t="shared" si="0"/>
        <v>383042.79000000004</v>
      </c>
      <c r="Q38" s="13"/>
    </row>
    <row r="39" spans="1:17" x14ac:dyDescent="0.2">
      <c r="A39" t="s">
        <v>12</v>
      </c>
      <c r="B39" s="8">
        <v>41691.1</v>
      </c>
      <c r="C39" s="8">
        <v>41966.45</v>
      </c>
      <c r="D39" s="8">
        <v>40753.72</v>
      </c>
      <c r="E39" s="8">
        <v>38871.58</v>
      </c>
      <c r="F39" s="8">
        <v>38865.120000000003</v>
      </c>
      <c r="G39" s="16">
        <v>41426.800000000003</v>
      </c>
      <c r="H39" s="16">
        <v>43201.22</v>
      </c>
      <c r="I39" s="16">
        <v>50644.17</v>
      </c>
      <c r="J39" s="16">
        <v>42765.39</v>
      </c>
      <c r="K39" s="16">
        <v>41658.04</v>
      </c>
      <c r="L39" s="10">
        <v>36647.29</v>
      </c>
      <c r="M39" s="10">
        <v>28018.45</v>
      </c>
      <c r="N39" s="5">
        <f t="shared" si="0"/>
        <v>486509.32999999996</v>
      </c>
      <c r="Q39" s="13"/>
    </row>
    <row r="40" spans="1:17" x14ac:dyDescent="0.2">
      <c r="A40" t="s">
        <v>13</v>
      </c>
      <c r="B40" s="5">
        <v>117009.7</v>
      </c>
      <c r="C40" s="8">
        <v>117593.13</v>
      </c>
      <c r="D40" s="8">
        <v>115023.49</v>
      </c>
      <c r="E40" s="8">
        <v>111035.42</v>
      </c>
      <c r="F40" s="8">
        <v>111021.75</v>
      </c>
      <c r="G40" s="16">
        <v>116449.66</v>
      </c>
      <c r="H40" s="16">
        <v>120209.47</v>
      </c>
      <c r="I40" s="16">
        <v>135980.29999999999</v>
      </c>
      <c r="J40" s="16">
        <v>119285.99</v>
      </c>
      <c r="K40" s="16">
        <v>116939.64</v>
      </c>
      <c r="L40" s="10">
        <v>106322.4</v>
      </c>
      <c r="M40" s="10">
        <v>88038.79</v>
      </c>
      <c r="N40" s="5">
        <f t="shared" si="0"/>
        <v>1374909.7399999998</v>
      </c>
      <c r="Q40" s="13"/>
    </row>
    <row r="41" spans="1:17" x14ac:dyDescent="0.2">
      <c r="A41" t="s">
        <v>14</v>
      </c>
      <c r="B41" s="5">
        <v>141578.4</v>
      </c>
      <c r="C41" s="8">
        <v>142474.62</v>
      </c>
      <c r="D41" s="8">
        <v>138527.32999999999</v>
      </c>
      <c r="E41" s="8">
        <v>132401.15</v>
      </c>
      <c r="F41" s="8">
        <v>132380.14000000001</v>
      </c>
      <c r="G41" s="10">
        <v>140718.10999999999</v>
      </c>
      <c r="H41" s="10">
        <v>146493.65</v>
      </c>
      <c r="I41" s="10">
        <v>170719.66</v>
      </c>
      <c r="J41" s="10">
        <v>145075.07</v>
      </c>
      <c r="K41" s="17">
        <v>141470.78</v>
      </c>
      <c r="L41" s="10">
        <v>125161.34</v>
      </c>
      <c r="M41" s="10">
        <v>97075.39</v>
      </c>
      <c r="N41" s="5">
        <f t="shared" si="0"/>
        <v>1654075.6400000001</v>
      </c>
      <c r="Q41" s="13"/>
    </row>
    <row r="42" spans="1:17" x14ac:dyDescent="0.2">
      <c r="A42" t="s">
        <v>50</v>
      </c>
      <c r="B42" s="5"/>
      <c r="C42" s="8"/>
      <c r="D42" s="8"/>
      <c r="E42" s="8"/>
      <c r="F42" s="8"/>
      <c r="G42" s="4"/>
      <c r="H42" s="5"/>
      <c r="I42" s="5"/>
      <c r="J42" s="5"/>
      <c r="K42" s="17"/>
      <c r="L42" s="5"/>
      <c r="M42" s="5"/>
      <c r="N42" s="5">
        <f t="shared" si="0"/>
        <v>0</v>
      </c>
      <c r="Q42" s="13"/>
    </row>
    <row r="43" spans="1:17" x14ac:dyDescent="0.2">
      <c r="A43" t="s">
        <v>15</v>
      </c>
      <c r="B43" s="5"/>
      <c r="C43" s="8"/>
      <c r="D43" s="8"/>
      <c r="E43" s="8"/>
      <c r="F43" s="8"/>
      <c r="G43" s="4"/>
      <c r="H43" s="5"/>
      <c r="I43" s="5"/>
      <c r="J43" s="5"/>
      <c r="K43" s="17"/>
      <c r="L43" s="5"/>
      <c r="M43" s="5"/>
      <c r="N43" s="5">
        <f t="shared" si="0"/>
        <v>0</v>
      </c>
      <c r="Q43" s="13"/>
    </row>
    <row r="44" spans="1:17" x14ac:dyDescent="0.2">
      <c r="A44" t="s">
        <v>51</v>
      </c>
      <c r="B44" s="5"/>
      <c r="C44" s="8"/>
      <c r="D44" s="8"/>
      <c r="E44" s="8"/>
      <c r="F44" s="8"/>
      <c r="G44" s="4"/>
      <c r="H44" s="5"/>
      <c r="I44" s="5"/>
      <c r="J44" s="5"/>
      <c r="K44" s="17"/>
      <c r="L44" s="5"/>
      <c r="M44" s="5"/>
      <c r="N44" s="5">
        <f t="shared" si="0"/>
        <v>0</v>
      </c>
      <c r="Q44" s="13"/>
    </row>
    <row r="45" spans="1:17" x14ac:dyDescent="0.2">
      <c r="A45" t="s">
        <v>16</v>
      </c>
      <c r="B45" s="5">
        <v>94832.03</v>
      </c>
      <c r="C45" s="8">
        <v>95254.98</v>
      </c>
      <c r="D45" s="8">
        <v>93392.12</v>
      </c>
      <c r="E45" s="8">
        <v>90500.96</v>
      </c>
      <c r="F45" s="8">
        <v>90491.05</v>
      </c>
      <c r="G45" s="16">
        <v>94426.03</v>
      </c>
      <c r="H45" s="16">
        <v>97151.7</v>
      </c>
      <c r="I45" s="16">
        <v>108584.79</v>
      </c>
      <c r="J45" s="16">
        <v>96482.23</v>
      </c>
      <c r="K45" s="16">
        <v>94781.24</v>
      </c>
      <c r="L45" s="10">
        <v>87084.25</v>
      </c>
      <c r="M45" s="10">
        <v>73829.52</v>
      </c>
      <c r="N45" s="5">
        <f>SUM(B45:M45)</f>
        <v>1116810.8999999999</v>
      </c>
      <c r="Q45" s="13"/>
    </row>
    <row r="46" spans="1:17" x14ac:dyDescent="0.2">
      <c r="A46" t="s">
        <v>52</v>
      </c>
      <c r="B46" s="5"/>
      <c r="C46" s="8"/>
      <c r="D46" s="8"/>
      <c r="E46" s="8"/>
      <c r="F46" s="8"/>
      <c r="G46" s="4"/>
      <c r="H46" s="5"/>
      <c r="I46" s="5"/>
      <c r="J46" s="5"/>
      <c r="K46" s="17"/>
      <c r="L46" s="5"/>
      <c r="M46" s="5"/>
      <c r="N46" s="5">
        <f>SUM(B46:M46)</f>
        <v>0</v>
      </c>
      <c r="Q46" s="13"/>
    </row>
    <row r="47" spans="1:17" x14ac:dyDescent="0.2">
      <c r="A47" t="s">
        <v>17</v>
      </c>
      <c r="B47" s="5">
        <v>114705.21</v>
      </c>
      <c r="C47" s="8">
        <v>115681.48</v>
      </c>
      <c r="D47" s="8">
        <v>111381.6</v>
      </c>
      <c r="E47" s="8">
        <v>104708.2</v>
      </c>
      <c r="F47" s="8">
        <v>104685.32</v>
      </c>
      <c r="G47" s="16">
        <v>113768.07</v>
      </c>
      <c r="H47" s="16">
        <v>120059.51</v>
      </c>
      <c r="I47" s="16">
        <v>146449.5</v>
      </c>
      <c r="J47" s="16">
        <v>118514.22</v>
      </c>
      <c r="K47" s="16">
        <v>114587.98</v>
      </c>
      <c r="L47" s="10">
        <v>96821.7</v>
      </c>
      <c r="M47" s="10">
        <v>66226.990000000005</v>
      </c>
      <c r="N47" s="5">
        <f>SUM(B47:M47)</f>
        <v>1327589.78</v>
      </c>
      <c r="Q47" s="13"/>
    </row>
    <row r="48" spans="1:17" x14ac:dyDescent="0.2">
      <c r="A48" t="s">
        <v>18</v>
      </c>
      <c r="B48" s="5"/>
      <c r="C48" s="8"/>
      <c r="D48" s="8"/>
      <c r="E48" s="8"/>
      <c r="F48" s="8"/>
      <c r="G48" s="16"/>
      <c r="H48" s="16"/>
      <c r="I48" s="16"/>
      <c r="J48" s="16"/>
      <c r="K48" s="16"/>
      <c r="L48" s="10"/>
      <c r="M48" s="10"/>
      <c r="N48" s="5">
        <f>SUM(B48:M48)</f>
        <v>0</v>
      </c>
      <c r="Q48" s="13"/>
    </row>
    <row r="49" spans="1:17" x14ac:dyDescent="0.2">
      <c r="A49" t="s">
        <v>19</v>
      </c>
      <c r="B49" s="5">
        <v>36778.300000000003</v>
      </c>
      <c r="C49" s="8">
        <v>36938.910000000003</v>
      </c>
      <c r="D49" s="8">
        <v>36231.54</v>
      </c>
      <c r="E49" s="8">
        <v>35133.699999999997</v>
      </c>
      <c r="F49" s="8">
        <v>35129.93</v>
      </c>
      <c r="G49" s="16">
        <v>36624.14</v>
      </c>
      <c r="H49" s="16">
        <v>37659.14</v>
      </c>
      <c r="I49" s="16">
        <v>42000.56</v>
      </c>
      <c r="J49" s="16">
        <v>37404.92</v>
      </c>
      <c r="K49" s="16">
        <v>36759.019999999997</v>
      </c>
      <c r="L49" s="10">
        <v>33836.29</v>
      </c>
      <c r="M49" s="10">
        <v>28803.15</v>
      </c>
      <c r="N49" s="5">
        <f>SUM(B49:M49)</f>
        <v>433299.60000000003</v>
      </c>
      <c r="Q49" s="13"/>
    </row>
    <row r="50" spans="1:17" x14ac:dyDescent="0.2">
      <c r="A50" t="s">
        <v>53</v>
      </c>
      <c r="B50" s="5"/>
      <c r="C50" s="8"/>
      <c r="D50" s="8"/>
      <c r="E50" s="8"/>
      <c r="F50" s="8"/>
      <c r="G50" s="17"/>
      <c r="H50" s="17"/>
      <c r="I50" s="5"/>
      <c r="J50" s="17"/>
      <c r="K50" s="17"/>
      <c r="L50" s="5"/>
      <c r="M50" s="5"/>
      <c r="N50" s="5">
        <f t="shared" si="0"/>
        <v>0</v>
      </c>
      <c r="Q50" s="13"/>
    </row>
    <row r="51" spans="1:17" x14ac:dyDescent="0.2">
      <c r="A51" t="s">
        <v>54</v>
      </c>
      <c r="B51" s="5"/>
      <c r="C51" s="8"/>
      <c r="D51" s="8"/>
      <c r="E51" s="8"/>
      <c r="F51" s="8"/>
      <c r="G51" s="17"/>
      <c r="H51" s="17"/>
      <c r="I51" s="5"/>
      <c r="J51" s="17"/>
      <c r="K51" s="17"/>
      <c r="L51" s="5"/>
      <c r="M51" s="5"/>
      <c r="N51" s="5">
        <f t="shared" si="0"/>
        <v>0</v>
      </c>
      <c r="Q51" s="13"/>
    </row>
    <row r="52" spans="1:17" x14ac:dyDescent="0.2">
      <c r="A52" t="s">
        <v>55</v>
      </c>
      <c r="B52" s="5"/>
      <c r="C52" s="8"/>
      <c r="D52" s="8"/>
      <c r="E52" s="8"/>
      <c r="F52" s="8"/>
      <c r="G52" s="17"/>
      <c r="H52" s="17"/>
      <c r="I52" s="5"/>
      <c r="J52" s="17"/>
      <c r="K52" s="17"/>
      <c r="L52" s="5"/>
      <c r="M52" s="5"/>
      <c r="N52" s="5">
        <f t="shared" si="0"/>
        <v>0</v>
      </c>
    </row>
    <row r="53" spans="1:17" x14ac:dyDescent="0.2">
      <c r="A53" t="s">
        <v>20</v>
      </c>
      <c r="B53" s="5">
        <v>142281.49</v>
      </c>
      <c r="C53" s="8">
        <v>143210.94</v>
      </c>
      <c r="D53" s="8">
        <v>139117.26</v>
      </c>
      <c r="E53" s="8">
        <v>132763.91</v>
      </c>
      <c r="F53" s="8">
        <v>132742.12</v>
      </c>
      <c r="G53" s="16">
        <v>141389.29999999999</v>
      </c>
      <c r="H53" s="16">
        <v>147379.01</v>
      </c>
      <c r="I53" s="16">
        <v>172503.42</v>
      </c>
      <c r="J53" s="16">
        <v>145907.82999999999</v>
      </c>
      <c r="K53" s="16">
        <v>142169.88</v>
      </c>
      <c r="L53" s="10">
        <v>125255.62</v>
      </c>
      <c r="M53" s="10">
        <v>96128.14</v>
      </c>
      <c r="N53" s="5">
        <f>SUM(B53:M53)</f>
        <v>1660848.9200000002</v>
      </c>
    </row>
    <row r="54" spans="1:17" x14ac:dyDescent="0.2">
      <c r="A54" t="s">
        <v>21</v>
      </c>
      <c r="B54" s="5">
        <v>37139.839999999997</v>
      </c>
      <c r="C54" s="8">
        <v>37301.47</v>
      </c>
      <c r="D54" s="8">
        <v>36589.61</v>
      </c>
      <c r="E54" s="8">
        <v>35484.800000000003</v>
      </c>
      <c r="F54" s="8">
        <v>35481.01</v>
      </c>
      <c r="G54" s="16">
        <v>36984.699999999997</v>
      </c>
      <c r="H54" s="16">
        <v>38026.269999999997</v>
      </c>
      <c r="I54" s="16">
        <v>42395.22</v>
      </c>
      <c r="J54" s="16">
        <v>37770.44</v>
      </c>
      <c r="K54" s="16">
        <v>37120.43</v>
      </c>
      <c r="L54" s="10">
        <v>34179.160000000003</v>
      </c>
      <c r="M54" s="10">
        <v>29114.1</v>
      </c>
      <c r="N54" s="5">
        <f>SUM(B54:M54)</f>
        <v>437587.04999999993</v>
      </c>
    </row>
    <row r="55" spans="1:17" x14ac:dyDescent="0.2">
      <c r="A55" t="s">
        <v>22</v>
      </c>
      <c r="B55" s="5">
        <v>84648.41</v>
      </c>
      <c r="C55" s="8">
        <v>85051.67</v>
      </c>
      <c r="D55" s="8">
        <v>83275.56</v>
      </c>
      <c r="E55" s="8">
        <v>80519.039999999994</v>
      </c>
      <c r="F55" s="8">
        <v>80509.59</v>
      </c>
      <c r="G55" s="16">
        <v>84261.32</v>
      </c>
      <c r="H55" s="16">
        <v>86860.06</v>
      </c>
      <c r="I55" s="16">
        <v>97760.73</v>
      </c>
      <c r="J55" s="16">
        <v>86221.759999999995</v>
      </c>
      <c r="K55" s="16">
        <v>84599.99</v>
      </c>
      <c r="L55" s="10">
        <v>77261.440000000002</v>
      </c>
      <c r="M55" s="10">
        <v>64623.97</v>
      </c>
      <c r="N55" s="5">
        <f>SUM(B55:M55)</f>
        <v>995593.54</v>
      </c>
    </row>
    <row r="56" spans="1:17" x14ac:dyDescent="0.2">
      <c r="A56" t="s">
        <v>56</v>
      </c>
      <c r="B56" s="5"/>
      <c r="C56" s="8"/>
      <c r="D56" s="8"/>
      <c r="E56" s="8"/>
      <c r="F56" s="8"/>
      <c r="G56" s="4"/>
      <c r="H56" s="17"/>
      <c r="I56" s="5"/>
      <c r="J56" s="17"/>
      <c r="K56" s="17"/>
      <c r="L56" s="5"/>
      <c r="M56" s="5"/>
      <c r="N56" s="5">
        <f t="shared" si="0"/>
        <v>0</v>
      </c>
    </row>
    <row r="57" spans="1:17" x14ac:dyDescent="0.2">
      <c r="A57" t="s">
        <v>23</v>
      </c>
      <c r="B57" s="5"/>
      <c r="C57" s="8"/>
      <c r="D57" s="8"/>
      <c r="E57" s="8"/>
      <c r="F57" s="8"/>
      <c r="G57" s="4"/>
      <c r="H57" s="17"/>
      <c r="I57" s="5"/>
      <c r="J57" s="17"/>
      <c r="K57" s="17"/>
      <c r="L57" s="5"/>
      <c r="M57" s="5"/>
      <c r="N57" s="5">
        <f t="shared" si="0"/>
        <v>0</v>
      </c>
    </row>
    <row r="58" spans="1:17" x14ac:dyDescent="0.2">
      <c r="A58" t="s">
        <v>24</v>
      </c>
      <c r="B58" s="5"/>
      <c r="C58" s="8"/>
      <c r="D58" s="8"/>
      <c r="E58" s="8"/>
      <c r="F58" s="8"/>
      <c r="G58" s="4"/>
      <c r="H58" s="17"/>
      <c r="I58" s="5"/>
      <c r="J58" s="17"/>
      <c r="K58" s="17"/>
      <c r="L58" s="5"/>
      <c r="M58" s="5"/>
      <c r="N58" s="5">
        <f t="shared" si="0"/>
        <v>0</v>
      </c>
    </row>
    <row r="59" spans="1:17" x14ac:dyDescent="0.2">
      <c r="A59" t="s">
        <v>57</v>
      </c>
      <c r="B59" s="5"/>
      <c r="C59" s="8"/>
      <c r="D59" s="8"/>
      <c r="E59" s="8"/>
      <c r="F59" s="8"/>
      <c r="G59" s="4"/>
      <c r="H59" s="17"/>
      <c r="I59" s="5"/>
      <c r="J59" s="17"/>
      <c r="K59" s="17"/>
      <c r="L59" s="5"/>
      <c r="M59" s="5"/>
      <c r="N59" s="5">
        <f t="shared" si="0"/>
        <v>0</v>
      </c>
    </row>
    <row r="60" spans="1:17" x14ac:dyDescent="0.2">
      <c r="A60" t="s">
        <v>58</v>
      </c>
      <c r="B60" s="5"/>
      <c r="C60" s="8"/>
      <c r="D60" s="8"/>
      <c r="E60" s="8"/>
      <c r="F60" s="8"/>
      <c r="G60" s="4"/>
      <c r="H60" s="17"/>
      <c r="I60" s="5"/>
      <c r="J60" s="17"/>
      <c r="K60" s="17"/>
      <c r="L60" s="5"/>
      <c r="M60" s="5"/>
      <c r="N60" s="5">
        <f t="shared" si="0"/>
        <v>0</v>
      </c>
    </row>
    <row r="61" spans="1:17" x14ac:dyDescent="0.2">
      <c r="A61" t="s">
        <v>59</v>
      </c>
      <c r="B61" s="5"/>
      <c r="C61" s="8"/>
      <c r="D61" s="8"/>
      <c r="E61" s="8"/>
      <c r="F61" s="8"/>
      <c r="G61" s="4"/>
      <c r="H61" s="5"/>
      <c r="I61" s="5"/>
      <c r="J61" s="5"/>
      <c r="K61" s="5"/>
      <c r="L61" s="5"/>
      <c r="M61" s="5"/>
      <c r="N61" s="5">
        <f t="shared" si="0"/>
        <v>0</v>
      </c>
    </row>
    <row r="62" spans="1:17" x14ac:dyDescent="0.2">
      <c r="A62" t="s">
        <v>25</v>
      </c>
      <c r="B62" s="5"/>
      <c r="C62" s="8"/>
      <c r="D62" s="8"/>
      <c r="E62" s="8"/>
      <c r="F62" s="8"/>
      <c r="G62" s="4"/>
      <c r="H62" s="5"/>
      <c r="I62" s="5"/>
      <c r="J62" s="5"/>
      <c r="K62" s="5"/>
      <c r="L62" s="5"/>
      <c r="M62" s="5"/>
      <c r="N62" s="5">
        <f t="shared" si="0"/>
        <v>0</v>
      </c>
    </row>
    <row r="63" spans="1:17" x14ac:dyDescent="0.2">
      <c r="A63" t="s">
        <v>60</v>
      </c>
      <c r="B63" s="5"/>
      <c r="C63" s="8"/>
      <c r="D63" s="8"/>
      <c r="E63" s="8"/>
      <c r="F63" s="8"/>
      <c r="G63" s="4"/>
      <c r="H63" s="5"/>
      <c r="I63" s="5"/>
      <c r="J63" s="5"/>
      <c r="K63" s="5"/>
      <c r="L63" s="5"/>
      <c r="M63" s="5"/>
      <c r="N63" s="5">
        <f t="shared" si="0"/>
        <v>0</v>
      </c>
    </row>
    <row r="64" spans="1:17" x14ac:dyDescent="0.2">
      <c r="A64" t="s">
        <v>61</v>
      </c>
      <c r="B64" s="5"/>
      <c r="C64" s="8"/>
      <c r="D64" s="8"/>
      <c r="E64" s="8"/>
      <c r="F64" s="8"/>
      <c r="G64" s="4"/>
      <c r="H64" s="5"/>
      <c r="I64" s="5"/>
      <c r="J64" s="5"/>
      <c r="K64" s="5"/>
      <c r="L64" s="5"/>
      <c r="M64" s="5"/>
      <c r="N64" s="5">
        <f t="shared" si="0"/>
        <v>0</v>
      </c>
    </row>
    <row r="65" spans="1:14" x14ac:dyDescent="0.2">
      <c r="A65" t="s">
        <v>62</v>
      </c>
      <c r="B65" s="5"/>
      <c r="C65" s="8"/>
      <c r="D65" s="8"/>
      <c r="E65" s="8"/>
      <c r="F65" s="8"/>
      <c r="G65" s="4"/>
      <c r="H65" s="5"/>
      <c r="I65" s="5"/>
      <c r="J65" s="5"/>
      <c r="K65" s="5"/>
      <c r="L65" s="5"/>
      <c r="M65" s="5"/>
      <c r="N65" s="5">
        <f t="shared" si="0"/>
        <v>0</v>
      </c>
    </row>
    <row r="66" spans="1:14" x14ac:dyDescent="0.2">
      <c r="A66" t="s">
        <v>26</v>
      </c>
      <c r="B66" s="5"/>
      <c r="C66" s="8"/>
      <c r="D66" s="8"/>
      <c r="E66" s="8"/>
      <c r="F66" s="8"/>
      <c r="G66" s="4"/>
      <c r="H66" s="5"/>
      <c r="I66" s="5"/>
      <c r="J66" s="5"/>
      <c r="K66" s="5"/>
      <c r="L66" s="5"/>
      <c r="M66" s="5"/>
      <c r="N66" s="5">
        <f t="shared" si="0"/>
        <v>0</v>
      </c>
    </row>
    <row r="67" spans="1:14" x14ac:dyDescent="0.2">
      <c r="A67" t="s">
        <v>63</v>
      </c>
      <c r="B67" s="5"/>
      <c r="C67" s="8"/>
      <c r="D67" s="8"/>
      <c r="E67" s="8"/>
      <c r="F67" s="8"/>
      <c r="G67" s="4"/>
      <c r="H67" s="5"/>
      <c r="I67" s="5"/>
      <c r="J67" s="5"/>
      <c r="K67" s="5"/>
      <c r="L67" s="5"/>
      <c r="M67" s="5"/>
      <c r="N67" s="5">
        <f t="shared" si="0"/>
        <v>0</v>
      </c>
    </row>
    <row r="68" spans="1:14" x14ac:dyDescent="0.2">
      <c r="A68" t="s">
        <v>64</v>
      </c>
      <c r="B68" s="5"/>
      <c r="C68" s="8"/>
      <c r="D68" s="8"/>
      <c r="E68" s="8"/>
      <c r="F68" s="8"/>
      <c r="G68" s="4"/>
      <c r="H68" s="5"/>
      <c r="I68" s="5"/>
      <c r="J68" s="5"/>
      <c r="K68" s="5"/>
      <c r="L68" s="5"/>
      <c r="M68" s="5"/>
      <c r="N68" s="5">
        <f t="shared" si="0"/>
        <v>0</v>
      </c>
    </row>
    <row r="69" spans="1:14" x14ac:dyDescent="0.2">
      <c r="A69" t="s">
        <v>65</v>
      </c>
      <c r="B69" s="5"/>
      <c r="C69" s="8"/>
      <c r="D69" s="8"/>
      <c r="E69" s="8"/>
      <c r="F69" s="8"/>
      <c r="G69" s="4"/>
      <c r="H69" s="5"/>
      <c r="I69" s="5"/>
      <c r="J69" s="5"/>
      <c r="K69" s="5"/>
      <c r="L69" s="5"/>
      <c r="M69" s="5"/>
      <c r="N69" s="5">
        <f t="shared" si="0"/>
        <v>0</v>
      </c>
    </row>
    <row r="70" spans="1:14" x14ac:dyDescent="0.2">
      <c r="A70" t="s">
        <v>66</v>
      </c>
      <c r="B70" s="5"/>
      <c r="C70" s="8"/>
      <c r="D70" s="8"/>
      <c r="E70" s="8"/>
      <c r="F70" s="8"/>
      <c r="G70" s="4"/>
      <c r="H70" s="5"/>
      <c r="I70" s="5"/>
      <c r="J70" s="5"/>
      <c r="K70" s="5"/>
      <c r="L70" s="5"/>
      <c r="M70" s="5"/>
      <c r="N70" s="5">
        <f t="shared" si="0"/>
        <v>0</v>
      </c>
    </row>
    <row r="71" spans="1:14" x14ac:dyDescent="0.2">
      <c r="A71" t="s">
        <v>67</v>
      </c>
      <c r="B71" s="5"/>
      <c r="C71" s="8"/>
      <c r="D71" s="8"/>
      <c r="E71" s="8"/>
      <c r="F71" s="8"/>
      <c r="G71" s="4"/>
      <c r="H71" s="5"/>
      <c r="I71" s="5"/>
      <c r="J71" s="5"/>
      <c r="K71" s="5"/>
      <c r="L71" s="5"/>
      <c r="M71" s="5"/>
      <c r="N71" s="5">
        <f t="shared" si="0"/>
        <v>0</v>
      </c>
    </row>
    <row r="72" spans="1:14" x14ac:dyDescent="0.2">
      <c r="A72" t="s">
        <v>68</v>
      </c>
      <c r="B72" s="5"/>
      <c r="C72" s="8"/>
      <c r="D72" s="8"/>
      <c r="E72" s="8"/>
      <c r="F72" s="8"/>
      <c r="G72" s="4"/>
      <c r="H72" s="5"/>
      <c r="I72" s="5"/>
      <c r="J72" s="5"/>
      <c r="K72" s="5"/>
      <c r="L72" s="5"/>
      <c r="M72" s="5"/>
      <c r="N72" s="5">
        <f t="shared" si="0"/>
        <v>0</v>
      </c>
    </row>
    <row r="73" spans="1:14" x14ac:dyDescent="0.2">
      <c r="A73" t="s">
        <v>69</v>
      </c>
      <c r="B73" s="5"/>
      <c r="C73" s="8"/>
      <c r="D73" s="8"/>
      <c r="E73" s="8"/>
      <c r="F73" s="8"/>
      <c r="G73" s="4"/>
      <c r="H73" s="5"/>
      <c r="I73" s="5"/>
      <c r="J73" s="5"/>
      <c r="K73" s="5"/>
      <c r="L73" s="5"/>
      <c r="M73" s="5"/>
      <c r="N73" s="5">
        <f t="shared" si="0"/>
        <v>0</v>
      </c>
    </row>
    <row r="74" spans="1:14" x14ac:dyDescent="0.2">
      <c r="A74" t="s">
        <v>70</v>
      </c>
      <c r="B74" s="5"/>
      <c r="C74" s="8"/>
      <c r="D74" s="8"/>
      <c r="E74" s="8"/>
      <c r="F74" s="8"/>
      <c r="G74" s="4"/>
      <c r="H74" s="5"/>
      <c r="I74" s="5"/>
      <c r="J74" s="5"/>
      <c r="K74" s="5"/>
      <c r="L74" s="5"/>
      <c r="M74" s="5"/>
      <c r="N74" s="5">
        <f t="shared" si="0"/>
        <v>0</v>
      </c>
    </row>
    <row r="75" spans="1:14" x14ac:dyDescent="0.2">
      <c r="A75" t="s">
        <v>27</v>
      </c>
      <c r="B75" s="5"/>
      <c r="C75" s="8"/>
      <c r="D75" s="8"/>
      <c r="E75" s="8"/>
      <c r="F75" s="8"/>
      <c r="G75" s="4"/>
      <c r="H75" s="5"/>
      <c r="I75" s="5"/>
      <c r="J75" s="5"/>
      <c r="K75" s="5"/>
      <c r="L75" s="5"/>
      <c r="M75" s="5"/>
      <c r="N75" s="5">
        <f t="shared" si="0"/>
        <v>0</v>
      </c>
    </row>
    <row r="76" spans="1:14" x14ac:dyDescent="0.2">
      <c r="A76" t="s">
        <v>71</v>
      </c>
      <c r="B76" s="5">
        <v>133298.26999999999</v>
      </c>
      <c r="C76" s="8">
        <v>134267.64000000001</v>
      </c>
      <c r="D76" s="8">
        <v>129998.17</v>
      </c>
      <c r="E76" s="8">
        <v>123371.97</v>
      </c>
      <c r="F76" s="8">
        <v>123349.25</v>
      </c>
      <c r="G76" s="16">
        <v>132367.76999999999</v>
      </c>
      <c r="H76" s="16">
        <v>138614.71</v>
      </c>
      <c r="I76" s="16">
        <v>164818.04</v>
      </c>
      <c r="J76" s="16">
        <v>137080.34</v>
      </c>
      <c r="K76" s="16">
        <v>133181.87</v>
      </c>
      <c r="L76" s="10">
        <v>115541.26</v>
      </c>
      <c r="M76" s="10">
        <v>85162.94</v>
      </c>
      <c r="N76" s="5">
        <f t="shared" ref="N76:N82" si="1">SUM(B76:M76)</f>
        <v>1551052.2300000002</v>
      </c>
    </row>
    <row r="77" spans="1:14" x14ac:dyDescent="0.2">
      <c r="A77" t="s">
        <v>28</v>
      </c>
      <c r="B77" s="5">
        <v>44273.73</v>
      </c>
      <c r="C77" s="8">
        <v>44728.07</v>
      </c>
      <c r="D77" s="8">
        <v>42727</v>
      </c>
      <c r="E77" s="8">
        <v>39621.35</v>
      </c>
      <c r="F77" s="8">
        <v>39610.699999999997</v>
      </c>
      <c r="G77" s="16">
        <v>43837.61</v>
      </c>
      <c r="H77" s="16">
        <v>46765.5</v>
      </c>
      <c r="I77" s="16">
        <v>59046.8</v>
      </c>
      <c r="J77" s="16">
        <v>46046.36</v>
      </c>
      <c r="K77" s="16">
        <v>44219.18</v>
      </c>
      <c r="L77" s="5">
        <v>35951.15</v>
      </c>
      <c r="M77" s="5">
        <v>21713.07</v>
      </c>
      <c r="N77" s="5">
        <f t="shared" si="1"/>
        <v>508540.51999999996</v>
      </c>
    </row>
    <row r="78" spans="1:14" x14ac:dyDescent="0.2">
      <c r="A78" t="s">
        <v>29</v>
      </c>
      <c r="B78" s="5">
        <v>49006.36</v>
      </c>
      <c r="C78" s="8">
        <v>49250.12</v>
      </c>
      <c r="D78" s="8">
        <v>48176.5</v>
      </c>
      <c r="E78" s="8">
        <v>46510.239999999998</v>
      </c>
      <c r="F78" s="8">
        <v>46504.52</v>
      </c>
      <c r="G78" s="16">
        <v>48772.37</v>
      </c>
      <c r="H78" s="16">
        <v>50343.26</v>
      </c>
      <c r="I78" s="16">
        <v>56932.49</v>
      </c>
      <c r="J78" s="16">
        <v>49957.42</v>
      </c>
      <c r="K78" s="16">
        <v>48977.09</v>
      </c>
      <c r="L78" s="10">
        <v>44541.08</v>
      </c>
      <c r="M78" s="10">
        <v>36901.980000000003</v>
      </c>
      <c r="N78" s="5">
        <f t="shared" si="1"/>
        <v>575873.42999999993</v>
      </c>
    </row>
    <row r="79" spans="1:14" x14ac:dyDescent="0.2">
      <c r="A79" t="s">
        <v>72</v>
      </c>
      <c r="B79" s="5"/>
      <c r="C79" s="8"/>
      <c r="D79" s="8"/>
      <c r="E79" s="8"/>
      <c r="F79" s="8"/>
      <c r="G79" s="17"/>
      <c r="H79" s="17"/>
      <c r="I79" s="17"/>
      <c r="J79" s="17"/>
      <c r="K79" s="17"/>
      <c r="L79" s="5"/>
      <c r="M79" s="5"/>
      <c r="N79" s="5">
        <f t="shared" si="1"/>
        <v>0</v>
      </c>
    </row>
    <row r="80" spans="1:14" x14ac:dyDescent="0.2">
      <c r="A80" t="s">
        <v>73</v>
      </c>
      <c r="B80" s="5">
        <v>106025.02</v>
      </c>
      <c r="C80" s="8">
        <v>106692.78</v>
      </c>
      <c r="D80" s="8">
        <v>103751.7</v>
      </c>
      <c r="E80" s="8">
        <v>99187.17</v>
      </c>
      <c r="F80" s="8">
        <v>99171.520000000004</v>
      </c>
      <c r="G80" s="16">
        <v>105384.03</v>
      </c>
      <c r="H80" s="16">
        <v>109687.31</v>
      </c>
      <c r="I80" s="16">
        <v>127737.78</v>
      </c>
      <c r="J80" s="16">
        <v>108630.34</v>
      </c>
      <c r="K80" s="16">
        <v>105944.83</v>
      </c>
      <c r="L80" s="10">
        <v>93792.89</v>
      </c>
      <c r="M80" s="10">
        <v>72866.42</v>
      </c>
      <c r="N80" s="5">
        <f t="shared" si="1"/>
        <v>1238871.7899999998</v>
      </c>
    </row>
    <row r="81" spans="1:14" x14ac:dyDescent="0.2">
      <c r="A81" t="s">
        <v>74</v>
      </c>
      <c r="B81" s="5"/>
      <c r="C81" s="8"/>
      <c r="D81" s="8"/>
      <c r="E81" s="8"/>
      <c r="F81" s="8"/>
      <c r="G81" s="17"/>
      <c r="H81" s="17"/>
      <c r="I81" s="17"/>
      <c r="J81" s="17"/>
      <c r="K81" s="17"/>
      <c r="L81" s="5"/>
      <c r="M81" s="5"/>
      <c r="N81" s="5">
        <f t="shared" si="1"/>
        <v>0</v>
      </c>
    </row>
    <row r="82" spans="1:14" x14ac:dyDescent="0.2">
      <c r="A82" t="s">
        <v>30</v>
      </c>
      <c r="B82" s="5">
        <v>80738.490000000005</v>
      </c>
      <c r="C82" s="8">
        <v>81257.25</v>
      </c>
      <c r="D82" s="8">
        <v>78972.399999999994</v>
      </c>
      <c r="E82" s="8">
        <v>75426.31</v>
      </c>
      <c r="F82" s="8">
        <v>75414.149999999994</v>
      </c>
      <c r="G82" s="16">
        <v>80240.509999999995</v>
      </c>
      <c r="H82" s="16">
        <v>83583.63</v>
      </c>
      <c r="I82" s="16">
        <v>97606.64</v>
      </c>
      <c r="J82" s="16">
        <v>82762.5</v>
      </c>
      <c r="K82" s="16">
        <v>80676.19</v>
      </c>
      <c r="L82" s="10">
        <v>71235.62</v>
      </c>
      <c r="M82" s="10">
        <v>54978.32</v>
      </c>
      <c r="N82" s="5">
        <f t="shared" si="1"/>
        <v>942892.01</v>
      </c>
    </row>
    <row r="83" spans="1:14" x14ac:dyDescent="0.2">
      <c r="A83" t="s">
        <v>1</v>
      </c>
    </row>
    <row r="84" spans="1:14" x14ac:dyDescent="0.2">
      <c r="A84" t="s">
        <v>31</v>
      </c>
      <c r="B84" s="5">
        <f>SUM(B16:B82)</f>
        <v>2001897.41</v>
      </c>
      <c r="C84" s="5">
        <f>SUM(C16:C82)</f>
        <v>2014059.7599999998</v>
      </c>
      <c r="D84" s="5">
        <f>SUM(D16:D82)</f>
        <v>1960492.0000000002</v>
      </c>
      <c r="E84" s="5">
        <f>SUM(E16:E82)</f>
        <v>1877355.1</v>
      </c>
      <c r="F84" s="5">
        <f t="shared" ref="F84:K84" si="2">SUM(F16:F82)</f>
        <v>1877070.03</v>
      </c>
      <c r="G84" s="5">
        <f t="shared" si="2"/>
        <v>1990222.6300000006</v>
      </c>
      <c r="H84" s="5">
        <f t="shared" si="2"/>
        <v>2068601.0899999999</v>
      </c>
      <c r="I84" s="5">
        <f t="shared" si="2"/>
        <v>2397366.35</v>
      </c>
      <c r="J84" s="5">
        <f t="shared" si="2"/>
        <v>2049349.87</v>
      </c>
      <c r="K84" s="5">
        <f t="shared" si="2"/>
        <v>2000436.9400000004</v>
      </c>
      <c r="L84" s="5">
        <f>SUM(L16:L82)</f>
        <v>1779105.4699999993</v>
      </c>
      <c r="M84" s="5">
        <f>SUM(M16:M82)</f>
        <v>1397957.87</v>
      </c>
      <c r="N84" s="5">
        <f>SUM(B84:M84)</f>
        <v>23413914.52</v>
      </c>
    </row>
    <row r="87" spans="1:14" ht="15" customHeight="1" x14ac:dyDescent="0.2"/>
    <row r="92" spans="1:14" x14ac:dyDescent="0.2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4" x14ac:dyDescent="0.2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4" x14ac:dyDescent="0.2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4" x14ac:dyDescent="0.2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4" x14ac:dyDescent="0.2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x14ac:dyDescent="0.2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x14ac:dyDescent="0.2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x14ac:dyDescent="0.2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x14ac:dyDescent="0.2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x14ac:dyDescent="0.2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x14ac:dyDescent="0.2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x14ac:dyDescent="0.2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x14ac:dyDescent="0.2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x14ac:dyDescent="0.2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x14ac:dyDescent="0.2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x14ac:dyDescent="0.2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x14ac:dyDescent="0.2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x14ac:dyDescent="0.2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x14ac:dyDescent="0.2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x14ac:dyDescent="0.2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x14ac:dyDescent="0.2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x14ac:dyDescent="0.2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x14ac:dyDescent="0.2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x14ac:dyDescent="0.2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x14ac:dyDescent="0.2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x14ac:dyDescent="0.2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x14ac:dyDescent="0.2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x14ac:dyDescent="0.2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x14ac:dyDescent="0.2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x14ac:dyDescent="0.2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x14ac:dyDescent="0.2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x14ac:dyDescent="0.2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x14ac:dyDescent="0.2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x14ac:dyDescent="0.2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x14ac:dyDescent="0.2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x14ac:dyDescent="0.2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x14ac:dyDescent="0.2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x14ac:dyDescent="0.2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x14ac:dyDescent="0.2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x14ac:dyDescent="0.2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x14ac:dyDescent="0.2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x14ac:dyDescent="0.2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x14ac:dyDescent="0.2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x14ac:dyDescent="0.2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x14ac:dyDescent="0.2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x14ac:dyDescent="0.2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x14ac:dyDescent="0.2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x14ac:dyDescent="0.2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x14ac:dyDescent="0.2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x14ac:dyDescent="0.2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x14ac:dyDescent="0.2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x14ac:dyDescent="0.2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x14ac:dyDescent="0.2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x14ac:dyDescent="0.2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x14ac:dyDescent="0.2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x14ac:dyDescent="0.2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x14ac:dyDescent="0.2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x14ac:dyDescent="0.2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x14ac:dyDescent="0.2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x14ac:dyDescent="0.2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x14ac:dyDescent="0.2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x14ac:dyDescent="0.2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x14ac:dyDescent="0.2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x14ac:dyDescent="0.2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x14ac:dyDescent="0.2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x14ac:dyDescent="0.2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x14ac:dyDescent="0.2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64" spans="2:13" x14ac:dyDescent="0.2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x14ac:dyDescent="0.2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x14ac:dyDescent="0.2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x14ac:dyDescent="0.2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x14ac:dyDescent="0.2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x14ac:dyDescent="0.2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x14ac:dyDescent="0.2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x14ac:dyDescent="0.2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x14ac:dyDescent="0.2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x14ac:dyDescent="0.2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x14ac:dyDescent="0.2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x14ac:dyDescent="0.2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x14ac:dyDescent="0.2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x14ac:dyDescent="0.2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x14ac:dyDescent="0.2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x14ac:dyDescent="0.2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x14ac:dyDescent="0.2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x14ac:dyDescent="0.2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x14ac:dyDescent="0.2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x14ac:dyDescent="0.2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x14ac:dyDescent="0.2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x14ac:dyDescent="0.2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x14ac:dyDescent="0.2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x14ac:dyDescent="0.2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x14ac:dyDescent="0.2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x14ac:dyDescent="0.2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x14ac:dyDescent="0.2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x14ac:dyDescent="0.2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x14ac:dyDescent="0.2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x14ac:dyDescent="0.2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x14ac:dyDescent="0.2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x14ac:dyDescent="0.2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x14ac:dyDescent="0.2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x14ac:dyDescent="0.2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x14ac:dyDescent="0.2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x14ac:dyDescent="0.2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x14ac:dyDescent="0.2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x14ac:dyDescent="0.2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x14ac:dyDescent="0.2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x14ac:dyDescent="0.2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x14ac:dyDescent="0.2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x14ac:dyDescent="0.2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x14ac:dyDescent="0.2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x14ac:dyDescent="0.2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x14ac:dyDescent="0.2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x14ac:dyDescent="0.2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x14ac:dyDescent="0.2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x14ac:dyDescent="0.2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x14ac:dyDescent="0.2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x14ac:dyDescent="0.2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x14ac:dyDescent="0.2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x14ac:dyDescent="0.2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x14ac:dyDescent="0.2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x14ac:dyDescent="0.2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x14ac:dyDescent="0.2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x14ac:dyDescent="0.2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x14ac:dyDescent="0.2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x14ac:dyDescent="0.2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x14ac:dyDescent="0.2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x14ac:dyDescent="0.2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x14ac:dyDescent="0.2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x14ac:dyDescent="0.2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x14ac:dyDescent="0.2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x14ac:dyDescent="0.2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x14ac:dyDescent="0.2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x14ac:dyDescent="0.2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x14ac:dyDescent="0.2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</sheetData>
  <mergeCells count="5">
    <mergeCell ref="A9:N9"/>
    <mergeCell ref="A5:N5"/>
    <mergeCell ref="A6:N6"/>
    <mergeCell ref="A7:N7"/>
    <mergeCell ref="A8:N8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61"/>
  </sheetPr>
  <dimension ref="A1:T230"/>
  <sheetViews>
    <sheetView workbookViewId="0">
      <pane ySplit="13" topLeftCell="A15" activePane="bottomLeft" state="frozen"/>
      <selection pane="bottomLeft" activeCell="B16" sqref="B16:M82"/>
    </sheetView>
  </sheetViews>
  <sheetFormatPr defaultRowHeight="12.75" x14ac:dyDescent="0.2"/>
  <cols>
    <col min="1" max="1" width="16.1640625" bestFit="1" customWidth="1"/>
    <col min="2" max="13" width="8.1640625" bestFit="1" customWidth="1"/>
    <col min="14" max="14" width="9.5" bestFit="1" customWidth="1"/>
  </cols>
  <sheetData>
    <row r="1" spans="1:14" x14ac:dyDescent="0.2">
      <c r="A1" t="str">
        <f>'SFY 19-20'!A1</f>
        <v>VALIDATED TAX RECEIPTS DATA FOR: JULY 2019 THROUGH JUNE 2020</v>
      </c>
      <c r="N1" t="s">
        <v>75</v>
      </c>
    </row>
    <row r="2" spans="1:14" hidden="1" x14ac:dyDescent="0.2"/>
    <row r="3" spans="1:14" hidden="1" x14ac:dyDescent="0.2">
      <c r="D3" s="6"/>
      <c r="E3" s="6"/>
      <c r="F3" s="6"/>
      <c r="G3" s="6"/>
      <c r="H3" s="6"/>
    </row>
    <row r="4" spans="1:14" x14ac:dyDescent="0.2">
      <c r="D4" s="6"/>
      <c r="E4" s="6"/>
      <c r="F4" s="6"/>
      <c r="G4" s="6"/>
      <c r="H4" s="6"/>
    </row>
    <row r="5" spans="1:14" x14ac:dyDescent="0.2">
      <c r="A5" s="27" t="s">
        <v>76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x14ac:dyDescent="0.2">
      <c r="A6" s="27" t="s">
        <v>77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27" t="s">
        <v>35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x14ac:dyDescent="0.2">
      <c r="A8" s="27" t="s">
        <v>36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x14ac:dyDescent="0.2">
      <c r="A9" s="27" t="s">
        <v>78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idden="1" x14ac:dyDescent="0.2"/>
    <row r="11" spans="1:14" hidden="1" x14ac:dyDescent="0.2"/>
    <row r="13" spans="1:14" x14ac:dyDescent="0.2">
      <c r="B13" s="1">
        <f>'Half-Cent to County before'!B13</f>
        <v>43647</v>
      </c>
      <c r="C13" s="1">
        <f>'Half-Cent to County before'!C13</f>
        <v>43678</v>
      </c>
      <c r="D13" s="1">
        <f>'Half-Cent to County before'!D13</f>
        <v>43709</v>
      </c>
      <c r="E13" s="1">
        <f>'Half-Cent to County before'!E13</f>
        <v>43739</v>
      </c>
      <c r="F13" s="1">
        <f>'Half-Cent to County before'!F13</f>
        <v>43770</v>
      </c>
      <c r="G13" s="1">
        <f>'Half-Cent to County before'!G13</f>
        <v>43800</v>
      </c>
      <c r="H13" s="1">
        <f>'Half-Cent to County before'!H13</f>
        <v>43831</v>
      </c>
      <c r="I13" s="1">
        <f>'Half-Cent to County before'!I13</f>
        <v>43862</v>
      </c>
      <c r="J13" s="1">
        <f>'Half-Cent to County before'!J13</f>
        <v>43891</v>
      </c>
      <c r="K13" s="1">
        <f>'Half-Cent to County before'!K13</f>
        <v>43922</v>
      </c>
      <c r="L13" s="1">
        <f>'Half-Cent to County before'!L13</f>
        <v>43952</v>
      </c>
      <c r="M13" s="1">
        <f>'Half-Cent to County before'!M13</f>
        <v>43983</v>
      </c>
      <c r="N13" s="1" t="str">
        <f>'Half-Cent to County before'!N13</f>
        <v>SFY19-20</v>
      </c>
    </row>
    <row r="14" spans="1:14" x14ac:dyDescent="0.2">
      <c r="A14" t="s">
        <v>0</v>
      </c>
    </row>
    <row r="15" spans="1:14" x14ac:dyDescent="0.2">
      <c r="A15" t="s">
        <v>1</v>
      </c>
    </row>
    <row r="16" spans="1:14" x14ac:dyDescent="0.2">
      <c r="A16" t="s">
        <v>38</v>
      </c>
      <c r="B16" s="8"/>
      <c r="C16" s="8"/>
      <c r="D16" s="8"/>
      <c r="E16" s="8"/>
      <c r="F16" s="8"/>
      <c r="G16" s="5"/>
      <c r="H16" s="5"/>
      <c r="I16" s="5"/>
      <c r="J16" s="5"/>
      <c r="K16" s="5"/>
      <c r="L16" s="5"/>
      <c r="M16" s="5"/>
      <c r="N16" s="5">
        <f>SUM(B16:M16)</f>
        <v>0</v>
      </c>
    </row>
    <row r="17" spans="1:20" x14ac:dyDescent="0.2">
      <c r="A17" t="s">
        <v>39</v>
      </c>
      <c r="B17" s="8">
        <v>2697.09</v>
      </c>
      <c r="C17" s="8">
        <v>2697.09</v>
      </c>
      <c r="D17" s="8">
        <v>2697.09</v>
      </c>
      <c r="E17" s="8">
        <v>2697.09</v>
      </c>
      <c r="F17" s="8">
        <v>2697.09</v>
      </c>
      <c r="G17" s="22">
        <v>2697.09</v>
      </c>
      <c r="H17" s="22">
        <v>2697.09</v>
      </c>
      <c r="I17" s="22">
        <v>2697.09</v>
      </c>
      <c r="J17" s="8">
        <v>2697.09</v>
      </c>
      <c r="K17" s="8">
        <v>2697.09</v>
      </c>
      <c r="L17" s="8">
        <v>2697.09</v>
      </c>
      <c r="M17" s="8">
        <v>2697.22</v>
      </c>
      <c r="N17" s="5">
        <f>SUM(B17:M17)</f>
        <v>32365.210000000003</v>
      </c>
    </row>
    <row r="18" spans="1:20" x14ac:dyDescent="0.2">
      <c r="A18" t="s">
        <v>40</v>
      </c>
      <c r="B18" s="8"/>
      <c r="C18" s="8"/>
      <c r="D18" s="8"/>
      <c r="E18" s="8"/>
      <c r="F18" s="8"/>
      <c r="N18" s="5">
        <f t="shared" ref="N18:N80" si="0">SUM(B18:M18)</f>
        <v>0</v>
      </c>
    </row>
    <row r="19" spans="1:20" x14ac:dyDescent="0.2">
      <c r="A19" t="s">
        <v>2</v>
      </c>
      <c r="B19" s="8">
        <v>4040.53</v>
      </c>
      <c r="C19" s="8">
        <v>4040.53</v>
      </c>
      <c r="D19" s="8">
        <v>4040.53</v>
      </c>
      <c r="E19" s="8">
        <v>4040.53</v>
      </c>
      <c r="F19" s="8">
        <v>4040.53</v>
      </c>
      <c r="G19" s="8">
        <v>4040.53</v>
      </c>
      <c r="H19" s="8">
        <v>4040.53</v>
      </c>
      <c r="I19" s="8">
        <v>4040.53</v>
      </c>
      <c r="J19" s="8">
        <v>4040.53</v>
      </c>
      <c r="K19" s="8">
        <v>4040.53</v>
      </c>
      <c r="L19" s="8">
        <v>4040.53</v>
      </c>
      <c r="M19" s="8">
        <v>4040.72</v>
      </c>
      <c r="N19" s="5">
        <f>SUM(B19:M19)</f>
        <v>48486.549999999996</v>
      </c>
    </row>
    <row r="20" spans="1:20" x14ac:dyDescent="0.2">
      <c r="A20" t="s">
        <v>41</v>
      </c>
      <c r="B20" s="8"/>
      <c r="C20" s="8"/>
      <c r="D20" s="8"/>
      <c r="E20" s="8"/>
      <c r="F20" s="8"/>
      <c r="N20" s="5">
        <f t="shared" si="0"/>
        <v>0</v>
      </c>
    </row>
    <row r="21" spans="1:20" x14ac:dyDescent="0.2">
      <c r="A21" t="s">
        <v>42</v>
      </c>
      <c r="B21" s="8"/>
      <c r="C21" s="8"/>
      <c r="D21" s="8"/>
      <c r="E21" s="8"/>
      <c r="F21" s="8"/>
      <c r="G21" s="5"/>
      <c r="H21" s="5"/>
      <c r="I21" s="5"/>
      <c r="J21" s="5"/>
      <c r="K21" s="5"/>
      <c r="L21" s="5"/>
      <c r="M21" s="5"/>
      <c r="N21" s="5">
        <f t="shared" si="0"/>
        <v>0</v>
      </c>
    </row>
    <row r="22" spans="1:20" x14ac:dyDescent="0.2">
      <c r="A22" t="s">
        <v>3</v>
      </c>
      <c r="B22" s="8">
        <v>1848.78</v>
      </c>
      <c r="C22" s="8">
        <v>1848.78</v>
      </c>
      <c r="D22" s="8">
        <v>1848.78</v>
      </c>
      <c r="E22" s="8">
        <v>1848.78</v>
      </c>
      <c r="F22" s="8">
        <v>1848.78</v>
      </c>
      <c r="G22" s="8">
        <v>1848.78</v>
      </c>
      <c r="H22" s="8">
        <v>1848.78</v>
      </c>
      <c r="I22" s="8">
        <v>1848.78</v>
      </c>
      <c r="J22" s="8">
        <v>1848.78</v>
      </c>
      <c r="K22" s="8">
        <v>1848.78</v>
      </c>
      <c r="L22" s="8">
        <v>1848.78</v>
      </c>
      <c r="M22" s="8">
        <v>1848.87</v>
      </c>
      <c r="N22" s="5">
        <f>SUM(B22:M22)</f>
        <v>22185.449999999997</v>
      </c>
    </row>
    <row r="23" spans="1:20" x14ac:dyDescent="0.2">
      <c r="A23" t="s">
        <v>43</v>
      </c>
      <c r="B23" s="8"/>
      <c r="C23" s="8"/>
      <c r="D23" s="8"/>
      <c r="E23" s="8"/>
      <c r="F23" s="8"/>
      <c r="G23" s="5"/>
      <c r="H23" s="5"/>
      <c r="I23" s="5"/>
      <c r="J23" s="5"/>
      <c r="K23" s="5"/>
      <c r="L23" s="5"/>
      <c r="M23" s="5"/>
      <c r="N23" s="5">
        <f t="shared" si="0"/>
        <v>0</v>
      </c>
    </row>
    <row r="24" spans="1:20" x14ac:dyDescent="0.2">
      <c r="A24" t="s">
        <v>44</v>
      </c>
      <c r="B24" s="8"/>
      <c r="C24" s="8"/>
      <c r="D24" s="8"/>
      <c r="E24" s="8"/>
      <c r="F24" s="8"/>
      <c r="G24" s="5"/>
      <c r="H24" s="5"/>
      <c r="I24" s="5"/>
      <c r="J24" s="5"/>
      <c r="K24" s="5"/>
      <c r="L24" s="5"/>
      <c r="M24" s="5"/>
      <c r="N24" s="5">
        <f t="shared" si="0"/>
        <v>0</v>
      </c>
    </row>
    <row r="25" spans="1:20" x14ac:dyDescent="0.2">
      <c r="A25" t="s">
        <v>45</v>
      </c>
      <c r="B25" s="8"/>
      <c r="C25" s="8"/>
      <c r="D25" s="8"/>
      <c r="E25" s="8"/>
      <c r="F25" s="8"/>
      <c r="G25" s="5"/>
      <c r="H25" s="5"/>
      <c r="I25" s="5"/>
      <c r="J25" s="5"/>
      <c r="K25" s="5"/>
      <c r="L25" s="5"/>
      <c r="M25" s="5"/>
      <c r="N25" s="5">
        <f t="shared" si="0"/>
        <v>0</v>
      </c>
    </row>
    <row r="26" spans="1:20" x14ac:dyDescent="0.2">
      <c r="A26" t="s">
        <v>46</v>
      </c>
      <c r="B26" s="8"/>
      <c r="C26" s="8"/>
      <c r="D26" s="8"/>
      <c r="E26" s="8"/>
      <c r="F26" s="8"/>
      <c r="G26" s="5"/>
      <c r="H26" s="5"/>
      <c r="I26" s="5"/>
      <c r="J26" s="5"/>
      <c r="K26" s="5"/>
      <c r="L26" s="5"/>
      <c r="M26" s="5"/>
      <c r="N26" s="5">
        <f t="shared" si="0"/>
        <v>0</v>
      </c>
      <c r="R26" s="7"/>
    </row>
    <row r="27" spans="1:20" x14ac:dyDescent="0.2">
      <c r="A27" t="s">
        <v>4</v>
      </c>
      <c r="B27" s="8"/>
      <c r="C27" s="8"/>
      <c r="D27" s="8"/>
      <c r="E27" s="8"/>
      <c r="F27" s="8"/>
      <c r="G27" s="5"/>
      <c r="H27" s="5"/>
      <c r="I27" s="5"/>
      <c r="J27" s="5"/>
      <c r="K27" s="5"/>
      <c r="L27" s="5"/>
      <c r="M27" s="5"/>
      <c r="N27" s="5">
        <f t="shared" si="0"/>
        <v>0</v>
      </c>
      <c r="R27" s="7"/>
    </row>
    <row r="28" spans="1:20" x14ac:dyDescent="0.2">
      <c r="A28" t="s">
        <v>94</v>
      </c>
      <c r="B28" s="8"/>
      <c r="C28" s="8"/>
      <c r="D28" s="8"/>
      <c r="E28" s="8"/>
      <c r="F28" s="8"/>
      <c r="G28" s="5"/>
      <c r="H28" s="5"/>
      <c r="I28" s="5"/>
      <c r="J28" s="5"/>
      <c r="K28" s="5"/>
      <c r="L28" s="5"/>
      <c r="M28" s="5"/>
      <c r="N28" s="5">
        <f t="shared" si="0"/>
        <v>0</v>
      </c>
      <c r="R28" s="7"/>
    </row>
    <row r="29" spans="1:20" x14ac:dyDescent="0.2">
      <c r="A29" t="s">
        <v>5</v>
      </c>
      <c r="B29" s="8"/>
      <c r="C29" s="8"/>
      <c r="D29" s="8"/>
      <c r="E29" s="8"/>
      <c r="F29" s="8"/>
      <c r="G29" s="5"/>
      <c r="H29" s="5"/>
      <c r="I29" s="5"/>
      <c r="J29" s="5"/>
      <c r="K29" s="5"/>
      <c r="L29" s="5"/>
      <c r="M29" s="5"/>
      <c r="N29" s="5">
        <f t="shared" si="0"/>
        <v>0</v>
      </c>
      <c r="R29" s="7"/>
    </row>
    <row r="30" spans="1:20" x14ac:dyDescent="0.2">
      <c r="A30" t="s">
        <v>6</v>
      </c>
      <c r="B30" s="8">
        <v>1897.61</v>
      </c>
      <c r="C30" s="8">
        <v>1897.61</v>
      </c>
      <c r="D30" s="8">
        <v>1897.61</v>
      </c>
      <c r="E30" s="8">
        <v>1897.61</v>
      </c>
      <c r="F30" s="8">
        <v>1897.61</v>
      </c>
      <c r="G30" s="8">
        <v>1897.61</v>
      </c>
      <c r="H30" s="8">
        <v>1897.61</v>
      </c>
      <c r="I30" s="8">
        <v>1897.61</v>
      </c>
      <c r="J30" s="8">
        <v>1897.61</v>
      </c>
      <c r="K30" s="8">
        <v>1897.61</v>
      </c>
      <c r="L30" s="8">
        <v>1897.61</v>
      </c>
      <c r="M30" s="8">
        <v>1897.7</v>
      </c>
      <c r="N30" s="5">
        <f t="shared" si="0"/>
        <v>22771.410000000003</v>
      </c>
      <c r="R30" s="7"/>
    </row>
    <row r="31" spans="1:20" x14ac:dyDescent="0.2">
      <c r="A31" t="s">
        <v>47</v>
      </c>
      <c r="B31" s="8"/>
      <c r="C31" s="8"/>
      <c r="D31" s="8"/>
      <c r="E31" s="8"/>
      <c r="F31" s="8"/>
      <c r="G31" s="5"/>
      <c r="H31" s="5"/>
      <c r="I31" s="5"/>
      <c r="J31" s="5"/>
      <c r="K31" s="5"/>
      <c r="L31" s="5"/>
      <c r="M31" s="5"/>
      <c r="N31" s="5">
        <f t="shared" si="0"/>
        <v>0</v>
      </c>
      <c r="R31" s="7"/>
      <c r="S31" s="11"/>
      <c r="T31" s="8"/>
    </row>
    <row r="32" spans="1:20" x14ac:dyDescent="0.2">
      <c r="A32" t="s">
        <v>48</v>
      </c>
      <c r="B32" s="8"/>
      <c r="C32" s="8"/>
      <c r="D32" s="8"/>
      <c r="E32" s="8"/>
      <c r="F32" s="8"/>
      <c r="G32" s="5"/>
      <c r="H32" s="5"/>
      <c r="I32" s="5"/>
      <c r="J32" s="5"/>
      <c r="K32" s="5"/>
      <c r="L32" s="5"/>
      <c r="M32" s="5"/>
      <c r="N32" s="5">
        <f t="shared" si="0"/>
        <v>0</v>
      </c>
      <c r="R32" s="7"/>
      <c r="S32" s="11"/>
      <c r="T32" s="8"/>
    </row>
    <row r="33" spans="1:20" x14ac:dyDescent="0.2">
      <c r="A33" t="s">
        <v>7</v>
      </c>
      <c r="B33" s="8"/>
      <c r="C33" s="8"/>
      <c r="D33" s="8"/>
      <c r="E33" s="8"/>
      <c r="F33" s="8"/>
      <c r="G33" s="5"/>
      <c r="H33" s="5"/>
      <c r="I33" s="5"/>
      <c r="J33" s="5"/>
      <c r="K33" s="5"/>
      <c r="L33" s="5"/>
      <c r="M33" s="5"/>
      <c r="N33" s="5">
        <f t="shared" si="0"/>
        <v>0</v>
      </c>
      <c r="R33" s="7"/>
      <c r="S33" s="11"/>
      <c r="T33" s="8"/>
    </row>
    <row r="34" spans="1:20" x14ac:dyDescent="0.2">
      <c r="A34" t="s">
        <v>8</v>
      </c>
      <c r="B34" s="8">
        <v>1542.16</v>
      </c>
      <c r="C34" s="8">
        <v>1542.16</v>
      </c>
      <c r="D34" s="8">
        <v>1542.16</v>
      </c>
      <c r="E34" s="8">
        <v>1542.16</v>
      </c>
      <c r="F34" s="8">
        <v>1542.16</v>
      </c>
      <c r="G34" s="8">
        <v>1542.16</v>
      </c>
      <c r="H34" s="8">
        <v>1542.16</v>
      </c>
      <c r="I34" s="8">
        <v>1542.16</v>
      </c>
      <c r="J34" s="8">
        <v>1542.16</v>
      </c>
      <c r="K34" s="8">
        <v>1542.16</v>
      </c>
      <c r="L34" s="8">
        <v>1542.16</v>
      </c>
      <c r="M34" s="8">
        <v>1542.23</v>
      </c>
      <c r="N34" s="5">
        <f t="shared" si="0"/>
        <v>18505.990000000002</v>
      </c>
      <c r="R34" s="7"/>
      <c r="S34" s="11"/>
      <c r="T34" s="8"/>
    </row>
    <row r="35" spans="1:20" x14ac:dyDescent="0.2">
      <c r="A35" t="s">
        <v>9</v>
      </c>
      <c r="B35" s="8"/>
      <c r="C35" s="8"/>
      <c r="D35" s="8"/>
      <c r="E35" s="8"/>
      <c r="F35" s="8"/>
      <c r="G35" s="5"/>
      <c r="H35" s="5"/>
      <c r="I35" s="5"/>
      <c r="J35" s="5"/>
      <c r="K35" s="5"/>
      <c r="L35" s="5"/>
      <c r="M35" s="5"/>
      <c r="N35" s="5">
        <f t="shared" si="0"/>
        <v>0</v>
      </c>
      <c r="R35" s="7"/>
      <c r="S35" s="11"/>
      <c r="T35" s="8"/>
    </row>
    <row r="36" spans="1:20" x14ac:dyDescent="0.2">
      <c r="A36" t="s">
        <v>10</v>
      </c>
      <c r="B36" s="8"/>
      <c r="C36" s="8"/>
      <c r="D36" s="8"/>
      <c r="E36" s="8"/>
      <c r="F36" s="8"/>
      <c r="G36" s="5"/>
      <c r="H36" s="5"/>
      <c r="I36" s="5"/>
      <c r="J36" s="5"/>
      <c r="K36" s="5"/>
      <c r="L36" s="5"/>
      <c r="M36" s="5"/>
      <c r="N36" s="5">
        <f t="shared" si="0"/>
        <v>0</v>
      </c>
      <c r="R36" s="7"/>
      <c r="S36" s="11"/>
      <c r="T36" s="8"/>
    </row>
    <row r="37" spans="1:20" x14ac:dyDescent="0.2">
      <c r="A37" t="s">
        <v>11</v>
      </c>
      <c r="B37" s="8">
        <v>1077.7</v>
      </c>
      <c r="C37" s="8">
        <v>1077.7</v>
      </c>
      <c r="D37" s="8">
        <v>1077.7</v>
      </c>
      <c r="E37" s="8">
        <v>1077.7</v>
      </c>
      <c r="F37" s="8">
        <v>1077.7</v>
      </c>
      <c r="G37" s="5">
        <v>1077.7</v>
      </c>
      <c r="H37" s="5">
        <v>1077.7</v>
      </c>
      <c r="I37" s="5">
        <v>1077.7</v>
      </c>
      <c r="J37" s="5">
        <v>1077.7</v>
      </c>
      <c r="K37" s="5">
        <v>1077.7</v>
      </c>
      <c r="L37" s="5">
        <v>1077.7</v>
      </c>
      <c r="M37" s="5">
        <v>1077.75</v>
      </c>
      <c r="N37" s="5">
        <f t="shared" si="0"/>
        <v>12932.450000000003</v>
      </c>
      <c r="R37" s="7"/>
      <c r="S37" s="11"/>
      <c r="T37" s="8"/>
    </row>
    <row r="38" spans="1:20" x14ac:dyDescent="0.2">
      <c r="A38" t="s">
        <v>49</v>
      </c>
      <c r="B38" s="8">
        <v>3200.17</v>
      </c>
      <c r="C38" s="8">
        <v>3200.17</v>
      </c>
      <c r="D38" s="8">
        <v>3200.17</v>
      </c>
      <c r="E38" s="8">
        <v>3200.17</v>
      </c>
      <c r="F38" s="8">
        <v>3200.17</v>
      </c>
      <c r="G38" s="8">
        <v>3200.17</v>
      </c>
      <c r="H38" s="8">
        <v>3200.17</v>
      </c>
      <c r="I38" s="8">
        <v>3200.17</v>
      </c>
      <c r="J38" s="8">
        <v>3200.17</v>
      </c>
      <c r="K38" s="8">
        <v>3200.17</v>
      </c>
      <c r="L38" s="8">
        <v>3200.17</v>
      </c>
      <c r="M38" s="8">
        <v>3200.32</v>
      </c>
      <c r="N38" s="5">
        <f>SUM(B38:M38)</f>
        <v>38402.189999999995</v>
      </c>
      <c r="R38" s="7"/>
      <c r="S38" s="11"/>
      <c r="T38" s="8"/>
    </row>
    <row r="39" spans="1:20" x14ac:dyDescent="0.2">
      <c r="A39" t="s">
        <v>12</v>
      </c>
      <c r="B39" s="8">
        <v>2792.48</v>
      </c>
      <c r="C39" s="8">
        <v>2792.48</v>
      </c>
      <c r="D39" s="8">
        <v>2792.48</v>
      </c>
      <c r="E39" s="8">
        <v>2792.48</v>
      </c>
      <c r="F39" s="8">
        <v>2792.48</v>
      </c>
      <c r="G39" s="8">
        <v>2792.48</v>
      </c>
      <c r="H39" s="8">
        <v>2792.48</v>
      </c>
      <c r="I39" s="8">
        <v>2792.48</v>
      </c>
      <c r="J39" s="8">
        <v>2792.48</v>
      </c>
      <c r="K39" s="8">
        <v>2792.48</v>
      </c>
      <c r="L39" s="8">
        <v>2792.48</v>
      </c>
      <c r="M39" s="8">
        <v>2792.61</v>
      </c>
      <c r="N39" s="5">
        <f>SUM(B39:M39)</f>
        <v>33509.89</v>
      </c>
      <c r="R39" s="7"/>
      <c r="S39" s="11"/>
      <c r="T39" s="8"/>
    </row>
    <row r="40" spans="1:20" x14ac:dyDescent="0.2">
      <c r="A40" t="s">
        <v>13</v>
      </c>
      <c r="B40" s="5"/>
      <c r="C40" s="8"/>
      <c r="D40" s="8"/>
      <c r="E40" s="8"/>
      <c r="F40" s="8"/>
      <c r="G40" s="5"/>
      <c r="H40" s="5"/>
      <c r="I40" s="5"/>
      <c r="J40" s="5"/>
      <c r="K40" s="5"/>
      <c r="L40" s="5"/>
      <c r="M40" s="5"/>
      <c r="N40" s="5">
        <f t="shared" si="0"/>
        <v>0</v>
      </c>
      <c r="R40" s="7"/>
      <c r="S40" s="11"/>
      <c r="T40" s="8"/>
    </row>
    <row r="41" spans="1:20" x14ac:dyDescent="0.2">
      <c r="A41" t="s">
        <v>14</v>
      </c>
      <c r="B41" s="5"/>
      <c r="C41" s="8"/>
      <c r="D41" s="8"/>
      <c r="E41" s="8"/>
      <c r="F41" s="8"/>
      <c r="G41" s="5"/>
      <c r="H41" s="5"/>
      <c r="I41" s="5"/>
      <c r="J41" s="5"/>
      <c r="K41" s="5"/>
      <c r="L41" s="5"/>
      <c r="M41" s="5"/>
      <c r="N41" s="5">
        <f t="shared" si="0"/>
        <v>0</v>
      </c>
      <c r="R41" s="7"/>
      <c r="S41" s="11"/>
      <c r="T41" s="8"/>
    </row>
    <row r="42" spans="1:20" x14ac:dyDescent="0.2">
      <c r="A42" t="s">
        <v>50</v>
      </c>
      <c r="B42" s="5"/>
      <c r="C42" s="8"/>
      <c r="D42" s="8"/>
      <c r="E42" s="8"/>
      <c r="F42" s="8"/>
      <c r="G42" s="5"/>
      <c r="H42" s="5"/>
      <c r="I42" s="5"/>
      <c r="J42" s="5"/>
      <c r="K42" s="5"/>
      <c r="L42" s="5"/>
      <c r="M42" s="5"/>
      <c r="N42" s="5">
        <f t="shared" si="0"/>
        <v>0</v>
      </c>
      <c r="R42" s="7"/>
      <c r="S42" s="11"/>
      <c r="T42" s="8"/>
    </row>
    <row r="43" spans="1:20" x14ac:dyDescent="0.2">
      <c r="A43" t="s">
        <v>15</v>
      </c>
      <c r="B43" s="5"/>
      <c r="C43" s="8"/>
      <c r="D43" s="8"/>
      <c r="E43" s="8"/>
      <c r="F43" s="8"/>
      <c r="G43" s="5"/>
      <c r="H43" s="5"/>
      <c r="I43" s="5"/>
      <c r="J43" s="5"/>
      <c r="K43" s="5"/>
      <c r="L43" s="5"/>
      <c r="M43" s="5"/>
      <c r="N43" s="5">
        <f t="shared" si="0"/>
        <v>0</v>
      </c>
      <c r="R43" s="7"/>
      <c r="S43" s="11"/>
      <c r="T43" s="8"/>
    </row>
    <row r="44" spans="1:20" x14ac:dyDescent="0.2">
      <c r="A44" t="s">
        <v>51</v>
      </c>
      <c r="B44" s="5"/>
      <c r="C44" s="8"/>
      <c r="D44" s="8"/>
      <c r="E44" s="8"/>
      <c r="F44" s="8"/>
      <c r="G44" s="5"/>
      <c r="H44" s="5"/>
      <c r="I44" s="5"/>
      <c r="J44" s="5"/>
      <c r="K44" s="5"/>
      <c r="L44" s="5"/>
      <c r="M44" s="5"/>
      <c r="N44" s="5">
        <f t="shared" si="0"/>
        <v>0</v>
      </c>
      <c r="S44" s="11"/>
      <c r="T44" s="8"/>
    </row>
    <row r="45" spans="1:20" x14ac:dyDescent="0.2">
      <c r="A45" t="s">
        <v>16</v>
      </c>
      <c r="B45" s="5">
        <v>1647.78</v>
      </c>
      <c r="C45" s="8">
        <v>1647.78</v>
      </c>
      <c r="D45" s="8">
        <v>1647.78</v>
      </c>
      <c r="E45" s="8">
        <v>1647.78</v>
      </c>
      <c r="F45" s="8">
        <v>1647.78</v>
      </c>
      <c r="G45" s="8">
        <v>1647.78</v>
      </c>
      <c r="H45" s="8">
        <v>1647.78</v>
      </c>
      <c r="I45" s="8">
        <v>1647.78</v>
      </c>
      <c r="J45" s="8">
        <v>1647.78</v>
      </c>
      <c r="K45" s="8">
        <v>1647.78</v>
      </c>
      <c r="L45" s="8">
        <v>1647.78</v>
      </c>
      <c r="M45" s="8">
        <v>1647.86</v>
      </c>
      <c r="N45" s="5">
        <f t="shared" ref="N45:N50" si="1">SUM(B45:M45)</f>
        <v>19773.440000000002</v>
      </c>
      <c r="S45" s="11"/>
      <c r="T45" s="8"/>
    </row>
    <row r="46" spans="1:20" x14ac:dyDescent="0.2">
      <c r="A46" t="s">
        <v>52</v>
      </c>
      <c r="B46" s="5"/>
      <c r="C46" s="8"/>
      <c r="D46" s="8"/>
      <c r="E46" s="8"/>
      <c r="F46" s="8"/>
      <c r="G46" s="5"/>
      <c r="H46" s="5"/>
      <c r="I46" s="5"/>
      <c r="J46" s="5"/>
      <c r="K46" s="5"/>
      <c r="L46" s="5"/>
      <c r="M46" s="5"/>
      <c r="N46" s="5">
        <f t="shared" si="1"/>
        <v>0</v>
      </c>
      <c r="S46" s="11"/>
      <c r="T46" s="9"/>
    </row>
    <row r="47" spans="1:20" x14ac:dyDescent="0.2">
      <c r="A47" t="s">
        <v>17</v>
      </c>
      <c r="B47" s="5">
        <v>8304.7900000000009</v>
      </c>
      <c r="C47" s="8">
        <v>8304.7900000000009</v>
      </c>
      <c r="D47" s="8">
        <v>8304.7900000000009</v>
      </c>
      <c r="E47" s="8">
        <v>8304.7900000000009</v>
      </c>
      <c r="F47" s="8">
        <v>8304.7900000000009</v>
      </c>
      <c r="G47" s="8">
        <v>8304.7900000000009</v>
      </c>
      <c r="H47" s="8">
        <v>8304.7900000000009</v>
      </c>
      <c r="I47" s="8">
        <v>8304.7900000000009</v>
      </c>
      <c r="J47" s="8">
        <v>8304.7900000000009</v>
      </c>
      <c r="K47" s="8">
        <v>8304.7900000000009</v>
      </c>
      <c r="L47" s="8">
        <v>8304.7900000000009</v>
      </c>
      <c r="M47" s="8">
        <v>8305.19</v>
      </c>
      <c r="N47" s="5">
        <f t="shared" si="1"/>
        <v>99657.880000000034</v>
      </c>
      <c r="S47" s="11"/>
      <c r="T47" s="9"/>
    </row>
    <row r="48" spans="1:20" x14ac:dyDescent="0.2">
      <c r="A48" t="s">
        <v>18</v>
      </c>
      <c r="B48" s="5">
        <v>1260.53</v>
      </c>
      <c r="C48" s="8">
        <v>1260.53</v>
      </c>
      <c r="D48" s="8">
        <v>1260.53</v>
      </c>
      <c r="E48" s="8">
        <v>1260.53</v>
      </c>
      <c r="F48" s="8">
        <v>1260.53</v>
      </c>
      <c r="G48" s="8">
        <v>1260.53</v>
      </c>
      <c r="H48" s="8">
        <v>1260.53</v>
      </c>
      <c r="I48" s="8">
        <v>1260.53</v>
      </c>
      <c r="J48" s="8">
        <v>1260.53</v>
      </c>
      <c r="K48" s="8">
        <v>1260.53</v>
      </c>
      <c r="L48" s="8">
        <v>1260.53</v>
      </c>
      <c r="M48" s="8">
        <v>1260.5899999999999</v>
      </c>
      <c r="N48" s="5">
        <f t="shared" si="1"/>
        <v>15126.420000000002</v>
      </c>
      <c r="S48" s="11"/>
      <c r="T48" s="9"/>
    </row>
    <row r="49" spans="1:20" x14ac:dyDescent="0.2">
      <c r="A49" t="s">
        <v>19</v>
      </c>
      <c r="B49" s="5">
        <v>1597.81</v>
      </c>
      <c r="C49" s="8">
        <v>1597.81</v>
      </c>
      <c r="D49" s="8">
        <v>1597.81</v>
      </c>
      <c r="E49" s="8">
        <v>1597.81</v>
      </c>
      <c r="F49" s="8">
        <v>1597.81</v>
      </c>
      <c r="G49" s="8">
        <v>1597.81</v>
      </c>
      <c r="H49" s="8">
        <v>1597.81</v>
      </c>
      <c r="I49" s="8">
        <v>1597.81</v>
      </c>
      <c r="J49" s="8">
        <v>1597.81</v>
      </c>
      <c r="K49" s="8">
        <v>1597.81</v>
      </c>
      <c r="L49" s="8">
        <v>1597.81</v>
      </c>
      <c r="M49" s="8">
        <v>1597.89</v>
      </c>
      <c r="N49" s="5">
        <f t="shared" si="1"/>
        <v>19173.799999999996</v>
      </c>
      <c r="S49" s="11"/>
      <c r="T49" s="9"/>
    </row>
    <row r="50" spans="1:20" x14ac:dyDescent="0.2">
      <c r="A50" t="s">
        <v>53</v>
      </c>
      <c r="B50" s="5"/>
      <c r="C50" s="8"/>
      <c r="D50" s="8"/>
      <c r="E50" s="8"/>
      <c r="F50" s="8"/>
      <c r="G50" s="5"/>
      <c r="H50" s="5"/>
      <c r="I50" s="5"/>
      <c r="J50" s="5"/>
      <c r="K50" s="5"/>
      <c r="L50" s="5"/>
      <c r="M50" s="5"/>
      <c r="N50" s="5">
        <f t="shared" si="1"/>
        <v>0</v>
      </c>
      <c r="S50" s="11"/>
      <c r="T50" s="9"/>
    </row>
    <row r="51" spans="1:20" x14ac:dyDescent="0.2">
      <c r="A51" t="s">
        <v>54</v>
      </c>
      <c r="B51" s="5"/>
      <c r="C51" s="8"/>
      <c r="D51" s="8"/>
      <c r="E51" s="8"/>
      <c r="F51" s="8"/>
      <c r="G51" s="5"/>
      <c r="H51" s="5"/>
      <c r="I51" s="5"/>
      <c r="J51" s="5"/>
      <c r="K51" s="5"/>
      <c r="L51" s="5"/>
      <c r="M51" s="5"/>
      <c r="N51" s="5">
        <f t="shared" si="0"/>
        <v>0</v>
      </c>
    </row>
    <row r="52" spans="1:20" x14ac:dyDescent="0.2">
      <c r="A52" t="s">
        <v>55</v>
      </c>
      <c r="B52" s="5"/>
      <c r="C52" s="8"/>
      <c r="D52" s="8"/>
      <c r="E52" s="8"/>
      <c r="F52" s="8"/>
      <c r="G52" s="5"/>
      <c r="H52" s="5"/>
      <c r="I52" s="5"/>
      <c r="J52" s="5"/>
      <c r="K52" s="5"/>
      <c r="L52" s="5"/>
      <c r="M52" s="5"/>
      <c r="N52" s="5">
        <f t="shared" si="0"/>
        <v>0</v>
      </c>
    </row>
    <row r="53" spans="1:20" x14ac:dyDescent="0.2">
      <c r="A53" t="s">
        <v>20</v>
      </c>
      <c r="B53" s="5"/>
      <c r="C53" s="8"/>
      <c r="D53" s="8"/>
      <c r="E53" s="8"/>
      <c r="F53" s="8"/>
      <c r="G53" s="5"/>
      <c r="H53" s="5"/>
      <c r="I53" s="5"/>
      <c r="J53" s="5"/>
      <c r="K53" s="5"/>
      <c r="L53" s="5"/>
      <c r="M53" s="5"/>
      <c r="N53" s="5">
        <f t="shared" si="0"/>
        <v>0</v>
      </c>
    </row>
    <row r="54" spans="1:20" x14ac:dyDescent="0.2">
      <c r="A54" t="s">
        <v>21</v>
      </c>
      <c r="B54" s="5">
        <v>2016.85</v>
      </c>
      <c r="C54" s="8">
        <v>2016.85</v>
      </c>
      <c r="D54" s="8">
        <v>2016.85</v>
      </c>
      <c r="E54" s="8">
        <v>2016.85</v>
      </c>
      <c r="F54" s="8">
        <v>2016.85</v>
      </c>
      <c r="G54" s="8">
        <v>2016.85</v>
      </c>
      <c r="H54" s="8">
        <v>2016.85</v>
      </c>
      <c r="I54" s="8">
        <v>2016.85</v>
      </c>
      <c r="J54" s="8">
        <v>2016.85</v>
      </c>
      <c r="K54" s="8">
        <v>2016.85</v>
      </c>
      <c r="L54" s="8">
        <v>2016.85</v>
      </c>
      <c r="M54" s="8">
        <v>2016.95</v>
      </c>
      <c r="N54" s="5">
        <f>SUM(B54:M54)</f>
        <v>24202.3</v>
      </c>
    </row>
    <row r="55" spans="1:20" x14ac:dyDescent="0.2">
      <c r="A55" t="s">
        <v>22</v>
      </c>
      <c r="B55" s="5">
        <v>1886.26</v>
      </c>
      <c r="C55" s="8">
        <v>1886.26</v>
      </c>
      <c r="D55" s="8">
        <v>1886.26</v>
      </c>
      <c r="E55" s="8">
        <v>1886.26</v>
      </c>
      <c r="F55" s="8">
        <v>1886.26</v>
      </c>
      <c r="G55" s="8">
        <v>1886.26</v>
      </c>
      <c r="H55" s="8">
        <v>1886.26</v>
      </c>
      <c r="I55" s="8">
        <v>1886.26</v>
      </c>
      <c r="J55" s="8">
        <v>1886.26</v>
      </c>
      <c r="K55" s="8">
        <v>1886.26</v>
      </c>
      <c r="L55" s="8">
        <v>1886.26</v>
      </c>
      <c r="M55" s="8">
        <v>1886.35</v>
      </c>
      <c r="N55" s="5">
        <f>SUM(B55:M55)</f>
        <v>22635.209999999995</v>
      </c>
    </row>
    <row r="56" spans="1:20" x14ac:dyDescent="0.2">
      <c r="A56" t="s">
        <v>56</v>
      </c>
      <c r="B56" s="5"/>
      <c r="C56" s="8"/>
      <c r="D56" s="8"/>
      <c r="E56" s="8"/>
      <c r="F56" s="8"/>
      <c r="G56" s="5"/>
      <c r="H56" s="5"/>
      <c r="I56" s="5"/>
      <c r="J56" s="5"/>
      <c r="K56" s="5"/>
      <c r="L56" s="5"/>
      <c r="M56" s="5"/>
      <c r="N56" s="5">
        <f t="shared" si="0"/>
        <v>0</v>
      </c>
    </row>
    <row r="57" spans="1:20" x14ac:dyDescent="0.2">
      <c r="A57" t="s">
        <v>23</v>
      </c>
      <c r="B57" s="5"/>
      <c r="C57" s="8"/>
      <c r="D57" s="8"/>
      <c r="E57" s="8"/>
      <c r="F57" s="8"/>
      <c r="G57" s="5"/>
      <c r="H57" s="5"/>
      <c r="I57" s="5"/>
      <c r="J57" s="5"/>
      <c r="K57" s="5"/>
      <c r="L57" s="5"/>
      <c r="M57" s="5"/>
      <c r="N57" s="5">
        <f t="shared" si="0"/>
        <v>0</v>
      </c>
    </row>
    <row r="58" spans="1:20" x14ac:dyDescent="0.2">
      <c r="A58" t="s">
        <v>24</v>
      </c>
      <c r="B58" s="5"/>
      <c r="C58" s="8"/>
      <c r="D58" s="8"/>
      <c r="E58" s="8"/>
      <c r="F58" s="8"/>
      <c r="G58" s="5"/>
      <c r="H58" s="5"/>
      <c r="I58" s="5"/>
      <c r="J58" s="5"/>
      <c r="K58" s="5"/>
      <c r="L58" s="5"/>
      <c r="M58" s="5"/>
      <c r="N58" s="5">
        <f t="shared" si="0"/>
        <v>0</v>
      </c>
    </row>
    <row r="59" spans="1:20" x14ac:dyDescent="0.2">
      <c r="A59" t="s">
        <v>57</v>
      </c>
      <c r="B59" s="5"/>
      <c r="C59" s="8"/>
      <c r="D59" s="8"/>
      <c r="E59" s="8"/>
      <c r="F59" s="8"/>
      <c r="G59" s="5"/>
      <c r="H59" s="5"/>
      <c r="I59" s="5"/>
      <c r="J59" s="5"/>
      <c r="K59" s="5"/>
      <c r="L59" s="5"/>
      <c r="M59" s="5"/>
      <c r="N59" s="5">
        <f t="shared" si="0"/>
        <v>0</v>
      </c>
    </row>
    <row r="60" spans="1:20" x14ac:dyDescent="0.2">
      <c r="A60" t="s">
        <v>58</v>
      </c>
      <c r="B60" s="5"/>
      <c r="C60" s="8"/>
      <c r="D60" s="8"/>
      <c r="E60" s="8"/>
      <c r="F60" s="8"/>
      <c r="G60" s="5"/>
      <c r="H60" s="5"/>
      <c r="I60" s="5"/>
      <c r="J60" s="5"/>
      <c r="K60" s="5"/>
      <c r="L60" s="5"/>
      <c r="M60" s="5"/>
      <c r="N60" s="5">
        <f t="shared" si="0"/>
        <v>0</v>
      </c>
    </row>
    <row r="61" spans="1:20" x14ac:dyDescent="0.2">
      <c r="A61" t="s">
        <v>59</v>
      </c>
      <c r="B61" s="5"/>
      <c r="C61" s="8"/>
      <c r="D61" s="8"/>
      <c r="E61" s="8"/>
      <c r="F61" s="8"/>
      <c r="G61" s="5"/>
      <c r="H61" s="5"/>
      <c r="I61" s="5"/>
      <c r="J61" s="5"/>
      <c r="K61" s="5"/>
      <c r="L61" s="5"/>
      <c r="M61" s="5"/>
      <c r="N61" s="5">
        <f t="shared" si="0"/>
        <v>0</v>
      </c>
    </row>
    <row r="62" spans="1:20" x14ac:dyDescent="0.2">
      <c r="A62" t="s">
        <v>25</v>
      </c>
      <c r="B62" s="5"/>
      <c r="C62" s="8"/>
      <c r="D62" s="8"/>
      <c r="E62" s="8"/>
      <c r="F62" s="8"/>
      <c r="G62" s="5"/>
      <c r="H62" s="5"/>
      <c r="I62" s="5"/>
      <c r="J62" s="5"/>
      <c r="K62" s="5"/>
      <c r="L62" s="5"/>
      <c r="M62" s="5"/>
      <c r="N62" s="5">
        <f t="shared" si="0"/>
        <v>0</v>
      </c>
    </row>
    <row r="63" spans="1:20" x14ac:dyDescent="0.2">
      <c r="A63" t="s">
        <v>60</v>
      </c>
      <c r="B63" s="5"/>
      <c r="C63" s="8"/>
      <c r="D63" s="8"/>
      <c r="E63" s="8"/>
      <c r="F63" s="8"/>
      <c r="G63" s="5"/>
      <c r="H63" s="5"/>
      <c r="I63" s="5"/>
      <c r="J63" s="5"/>
      <c r="K63" s="5"/>
      <c r="L63" s="5"/>
      <c r="M63" s="5"/>
      <c r="N63" s="5">
        <f t="shared" si="0"/>
        <v>0</v>
      </c>
    </row>
    <row r="64" spans="1:20" x14ac:dyDescent="0.2">
      <c r="A64" t="s">
        <v>61</v>
      </c>
      <c r="B64" s="5"/>
      <c r="C64" s="8"/>
      <c r="D64" s="8"/>
      <c r="E64" s="8"/>
      <c r="F64" s="8"/>
      <c r="G64" s="5"/>
      <c r="H64" s="5"/>
      <c r="I64" s="5"/>
      <c r="J64" s="5"/>
      <c r="K64" s="5"/>
      <c r="L64" s="5"/>
      <c r="M64" s="5"/>
      <c r="N64" s="5">
        <f t="shared" si="0"/>
        <v>0</v>
      </c>
    </row>
    <row r="65" spans="1:14" x14ac:dyDescent="0.2">
      <c r="A65" t="s">
        <v>62</v>
      </c>
      <c r="B65" s="5"/>
      <c r="C65" s="8"/>
      <c r="D65" s="8"/>
      <c r="E65" s="8"/>
      <c r="F65" s="8"/>
      <c r="G65" s="5"/>
      <c r="H65" s="5"/>
      <c r="I65" s="5"/>
      <c r="J65" s="5"/>
      <c r="K65" s="5"/>
      <c r="L65" s="5"/>
      <c r="M65" s="5"/>
      <c r="N65" s="5">
        <f t="shared" si="0"/>
        <v>0</v>
      </c>
    </row>
    <row r="66" spans="1:14" x14ac:dyDescent="0.2">
      <c r="A66" t="s">
        <v>26</v>
      </c>
      <c r="B66" s="5"/>
      <c r="C66" s="8"/>
      <c r="D66" s="8"/>
      <c r="E66" s="8"/>
      <c r="F66" s="8"/>
      <c r="G66" s="5"/>
      <c r="H66" s="5"/>
      <c r="I66" s="5"/>
      <c r="J66" s="5"/>
      <c r="K66" s="5"/>
      <c r="L66" s="5"/>
      <c r="M66" s="5"/>
      <c r="N66" s="5">
        <f t="shared" si="0"/>
        <v>0</v>
      </c>
    </row>
    <row r="67" spans="1:14" x14ac:dyDescent="0.2">
      <c r="A67" t="s">
        <v>63</v>
      </c>
      <c r="B67" s="5"/>
      <c r="C67" s="8"/>
      <c r="D67" s="8"/>
      <c r="E67" s="8"/>
      <c r="F67" s="8"/>
      <c r="G67" s="5"/>
      <c r="H67" s="5"/>
      <c r="I67" s="5"/>
      <c r="J67" s="5"/>
      <c r="K67" s="5"/>
      <c r="L67" s="5"/>
      <c r="M67" s="5"/>
      <c r="N67" s="5">
        <f t="shared" si="0"/>
        <v>0</v>
      </c>
    </row>
    <row r="68" spans="1:14" x14ac:dyDescent="0.2">
      <c r="A68" t="s">
        <v>64</v>
      </c>
      <c r="B68" s="5"/>
      <c r="C68" s="8"/>
      <c r="D68" s="8"/>
      <c r="E68" s="8"/>
      <c r="F68" s="8"/>
      <c r="G68" s="5"/>
      <c r="H68" s="5"/>
      <c r="I68" s="5"/>
      <c r="J68" s="5"/>
      <c r="K68" s="5"/>
      <c r="L68" s="5"/>
      <c r="M68" s="5"/>
      <c r="N68" s="5">
        <f t="shared" si="0"/>
        <v>0</v>
      </c>
    </row>
    <row r="69" spans="1:14" x14ac:dyDescent="0.2">
      <c r="A69" t="s">
        <v>65</v>
      </c>
      <c r="B69" s="5"/>
      <c r="C69" s="8"/>
      <c r="D69" s="8"/>
      <c r="E69" s="8"/>
      <c r="F69" s="8"/>
      <c r="G69" s="5"/>
      <c r="H69" s="5"/>
      <c r="I69" s="5"/>
      <c r="J69" s="5"/>
      <c r="K69" s="5"/>
      <c r="L69" s="5"/>
      <c r="M69" s="5"/>
      <c r="N69" s="5">
        <f t="shared" si="0"/>
        <v>0</v>
      </c>
    </row>
    <row r="70" spans="1:14" x14ac:dyDescent="0.2">
      <c r="A70" t="s">
        <v>66</v>
      </c>
      <c r="B70" s="5"/>
      <c r="C70" s="8"/>
      <c r="D70" s="8"/>
      <c r="E70" s="8"/>
      <c r="F70" s="8"/>
      <c r="G70" s="5"/>
      <c r="H70" s="5"/>
      <c r="I70" s="5"/>
      <c r="J70" s="5"/>
      <c r="K70" s="5"/>
      <c r="L70" s="5"/>
      <c r="M70" s="5"/>
      <c r="N70" s="5">
        <f t="shared" si="0"/>
        <v>0</v>
      </c>
    </row>
    <row r="71" spans="1:14" x14ac:dyDescent="0.2">
      <c r="A71" t="s">
        <v>67</v>
      </c>
      <c r="B71" s="5"/>
      <c r="C71" s="8"/>
      <c r="D71" s="8"/>
      <c r="E71" s="8"/>
      <c r="F71" s="8"/>
      <c r="G71" s="5"/>
      <c r="H71" s="5"/>
      <c r="I71" s="5"/>
      <c r="J71" s="5"/>
      <c r="K71" s="5"/>
      <c r="L71" s="5"/>
      <c r="M71" s="5"/>
      <c r="N71" s="5">
        <f t="shared" si="0"/>
        <v>0</v>
      </c>
    </row>
    <row r="72" spans="1:14" x14ac:dyDescent="0.2">
      <c r="A72" t="s">
        <v>68</v>
      </c>
      <c r="B72" s="5"/>
      <c r="C72" s="8"/>
      <c r="D72" s="8"/>
      <c r="E72" s="8"/>
      <c r="F72" s="8"/>
      <c r="G72" s="5"/>
      <c r="H72" s="5"/>
      <c r="I72" s="5"/>
      <c r="J72" s="5"/>
      <c r="K72" s="5"/>
      <c r="L72" s="5"/>
      <c r="M72" s="5"/>
      <c r="N72" s="5">
        <f t="shared" si="0"/>
        <v>0</v>
      </c>
    </row>
    <row r="73" spans="1:14" x14ac:dyDescent="0.2">
      <c r="A73" t="s">
        <v>69</v>
      </c>
      <c r="B73" s="5"/>
      <c r="C73" s="8"/>
      <c r="D73" s="8"/>
      <c r="E73" s="8"/>
      <c r="F73" s="8"/>
      <c r="G73" s="5"/>
      <c r="H73" s="5"/>
      <c r="I73" s="5"/>
      <c r="J73" s="5"/>
      <c r="K73" s="5"/>
      <c r="L73" s="5"/>
      <c r="M73" s="5"/>
      <c r="N73" s="5">
        <f t="shared" si="0"/>
        <v>0</v>
      </c>
    </row>
    <row r="74" spans="1:14" x14ac:dyDescent="0.2">
      <c r="A74" t="s">
        <v>70</v>
      </c>
      <c r="B74" s="5"/>
      <c r="C74" s="8"/>
      <c r="D74" s="8"/>
      <c r="E74" s="8"/>
      <c r="F74" s="8"/>
      <c r="G74" s="5"/>
      <c r="H74" s="5"/>
      <c r="I74" s="5"/>
      <c r="J74" s="5"/>
      <c r="K74" s="5"/>
      <c r="L74" s="5"/>
      <c r="M74" s="5"/>
      <c r="N74" s="5">
        <f t="shared" si="0"/>
        <v>0</v>
      </c>
    </row>
    <row r="75" spans="1:14" x14ac:dyDescent="0.2">
      <c r="A75" t="s">
        <v>27</v>
      </c>
      <c r="B75" s="5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5">
        <f>SUM(B75:M75)</f>
        <v>0</v>
      </c>
    </row>
    <row r="76" spans="1:14" x14ac:dyDescent="0.2">
      <c r="A76" t="s">
        <v>71</v>
      </c>
      <c r="B76" s="5"/>
      <c r="C76" s="8"/>
      <c r="D76" s="8"/>
      <c r="E76" s="8"/>
      <c r="F76" s="8"/>
      <c r="G76" s="5"/>
      <c r="H76" s="5"/>
      <c r="I76" s="5"/>
      <c r="J76" s="5"/>
      <c r="K76" s="5"/>
      <c r="L76" s="5"/>
      <c r="M76" s="5"/>
      <c r="N76" s="5">
        <f t="shared" si="0"/>
        <v>0</v>
      </c>
    </row>
    <row r="77" spans="1:14" x14ac:dyDescent="0.2">
      <c r="A77" t="s">
        <v>28</v>
      </c>
      <c r="B77" s="5">
        <v>2515.39</v>
      </c>
      <c r="C77" s="8">
        <v>2515.39</v>
      </c>
      <c r="D77" s="8">
        <v>2515.39</v>
      </c>
      <c r="E77" s="8">
        <v>2515.39</v>
      </c>
      <c r="F77" s="8">
        <v>2515.39</v>
      </c>
      <c r="G77" s="8">
        <v>2515.39</v>
      </c>
      <c r="H77" s="8">
        <v>2515.39</v>
      </c>
      <c r="I77" s="8">
        <v>2515.39</v>
      </c>
      <c r="J77" s="8">
        <v>2515.39</v>
      </c>
      <c r="K77" s="8">
        <v>2515.39</v>
      </c>
      <c r="L77" s="8">
        <v>2515.39</v>
      </c>
      <c r="M77" s="8">
        <v>2515.5100000000002</v>
      </c>
      <c r="N77" s="5">
        <f t="shared" si="0"/>
        <v>30184.799999999996</v>
      </c>
    </row>
    <row r="78" spans="1:14" x14ac:dyDescent="0.2">
      <c r="A78" t="s">
        <v>29</v>
      </c>
      <c r="B78" s="5">
        <v>5791.66</v>
      </c>
      <c r="C78" s="8">
        <v>5791.66</v>
      </c>
      <c r="D78" s="8">
        <v>5791.66</v>
      </c>
      <c r="E78" s="8">
        <v>5791.66</v>
      </c>
      <c r="F78" s="8">
        <v>5791.66</v>
      </c>
      <c r="G78" s="8">
        <v>5791.66</v>
      </c>
      <c r="H78" s="8">
        <v>5791.66</v>
      </c>
      <c r="I78" s="8">
        <v>5791.66</v>
      </c>
      <c r="J78" s="8">
        <v>5791.66</v>
      </c>
      <c r="K78" s="8">
        <v>5791.66</v>
      </c>
      <c r="L78" s="8">
        <v>5791.66</v>
      </c>
      <c r="M78" s="8">
        <v>5791.94</v>
      </c>
      <c r="N78" s="5">
        <f t="shared" si="0"/>
        <v>69500.200000000012</v>
      </c>
    </row>
    <row r="79" spans="1:14" x14ac:dyDescent="0.2">
      <c r="A79" t="s">
        <v>72</v>
      </c>
      <c r="B79" s="5"/>
      <c r="C79" s="8"/>
      <c r="D79" s="8"/>
      <c r="E79" s="8"/>
      <c r="F79" s="8"/>
      <c r="G79" s="5"/>
      <c r="H79" s="5"/>
      <c r="I79" s="5"/>
      <c r="J79" s="5"/>
      <c r="K79" s="5"/>
      <c r="L79" s="5"/>
      <c r="M79" s="5"/>
      <c r="N79" s="5">
        <f t="shared" si="0"/>
        <v>0</v>
      </c>
    </row>
    <row r="80" spans="1:14" x14ac:dyDescent="0.2">
      <c r="A80" t="s">
        <v>73</v>
      </c>
      <c r="B80" s="5">
        <v>2779.99</v>
      </c>
      <c r="C80" s="8">
        <v>2779.99</v>
      </c>
      <c r="D80" s="8">
        <v>2779.99</v>
      </c>
      <c r="E80" s="8">
        <v>2779.99</v>
      </c>
      <c r="F80" s="8">
        <v>2779.99</v>
      </c>
      <c r="G80" s="5">
        <v>2779.99</v>
      </c>
      <c r="H80" s="5">
        <v>2779.99</v>
      </c>
      <c r="I80" s="5">
        <v>2779.99</v>
      </c>
      <c r="J80" s="5">
        <v>2779.99</v>
      </c>
      <c r="K80" s="5">
        <v>2779.99</v>
      </c>
      <c r="L80" s="5">
        <v>2779.99</v>
      </c>
      <c r="M80" s="5">
        <v>2780.12</v>
      </c>
      <c r="N80" s="5">
        <f t="shared" si="0"/>
        <v>33360.009999999995</v>
      </c>
    </row>
    <row r="81" spans="1:14" x14ac:dyDescent="0.2">
      <c r="A81" t="s">
        <v>74</v>
      </c>
      <c r="B81" s="5"/>
      <c r="C81" s="8"/>
      <c r="D81" s="8"/>
      <c r="E81" s="8"/>
      <c r="F81" s="8"/>
      <c r="G81" s="5"/>
      <c r="H81" s="5"/>
      <c r="I81" s="5"/>
      <c r="J81" s="5"/>
      <c r="K81" s="5"/>
      <c r="L81" s="5"/>
      <c r="M81" s="5"/>
      <c r="N81" s="5">
        <f>SUM(B81:M81)</f>
        <v>0</v>
      </c>
    </row>
    <row r="82" spans="1:14" x14ac:dyDescent="0.2">
      <c r="A82" t="s">
        <v>30</v>
      </c>
      <c r="B82" s="5">
        <v>2515.39</v>
      </c>
      <c r="C82" s="8">
        <v>2515.39</v>
      </c>
      <c r="D82" s="8">
        <v>2515.39</v>
      </c>
      <c r="E82" s="8">
        <v>2515.39</v>
      </c>
      <c r="F82" s="8">
        <v>2515.39</v>
      </c>
      <c r="G82" s="5">
        <v>2515.39</v>
      </c>
      <c r="H82" s="5">
        <v>2515.39</v>
      </c>
      <c r="I82" s="5">
        <v>2515.39</v>
      </c>
      <c r="J82" s="5">
        <v>2515.39</v>
      </c>
      <c r="K82" s="5">
        <v>2515.39</v>
      </c>
      <c r="L82" s="5">
        <v>2515.39</v>
      </c>
      <c r="M82" s="5">
        <v>2515.5100000000002</v>
      </c>
      <c r="N82" s="5">
        <f>SUM(B82:M82)</f>
        <v>30184.799999999996</v>
      </c>
    </row>
    <row r="83" spans="1:14" x14ac:dyDescent="0.2">
      <c r="A83" t="s">
        <v>1</v>
      </c>
    </row>
    <row r="84" spans="1:14" x14ac:dyDescent="0.2">
      <c r="A84" t="s">
        <v>31</v>
      </c>
      <c r="B84" s="5">
        <f t="shared" ref="B84:M84" si="2">SUM(B16:B82)</f>
        <v>49412.970000000008</v>
      </c>
      <c r="C84" s="5">
        <f t="shared" si="2"/>
        <v>49412.970000000008</v>
      </c>
      <c r="D84" s="5">
        <f t="shared" si="2"/>
        <v>49412.970000000008</v>
      </c>
      <c r="E84" s="5">
        <f t="shared" si="2"/>
        <v>49412.970000000008</v>
      </c>
      <c r="F84" s="5">
        <f t="shared" si="2"/>
        <v>49412.970000000008</v>
      </c>
      <c r="G84" s="5">
        <f t="shared" si="2"/>
        <v>49412.970000000008</v>
      </c>
      <c r="H84" s="5">
        <f t="shared" si="2"/>
        <v>49412.970000000008</v>
      </c>
      <c r="I84" s="5">
        <f t="shared" si="2"/>
        <v>49412.970000000008</v>
      </c>
      <c r="J84" s="5">
        <f t="shared" si="2"/>
        <v>49412.970000000008</v>
      </c>
      <c r="K84" s="5">
        <f t="shared" si="2"/>
        <v>49412.970000000008</v>
      </c>
      <c r="L84" s="5">
        <f t="shared" si="2"/>
        <v>49412.970000000008</v>
      </c>
      <c r="M84" s="5">
        <f t="shared" si="2"/>
        <v>49415.330000000009</v>
      </c>
      <c r="N84" s="5">
        <f>SUM(B84:M84)</f>
        <v>592958.00000000012</v>
      </c>
    </row>
    <row r="92" spans="1:14" x14ac:dyDescent="0.2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4" x14ac:dyDescent="0.2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4" x14ac:dyDescent="0.2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4" x14ac:dyDescent="0.2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4" x14ac:dyDescent="0.2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x14ac:dyDescent="0.2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x14ac:dyDescent="0.2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x14ac:dyDescent="0.2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x14ac:dyDescent="0.2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x14ac:dyDescent="0.2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x14ac:dyDescent="0.2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x14ac:dyDescent="0.2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x14ac:dyDescent="0.2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x14ac:dyDescent="0.2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x14ac:dyDescent="0.2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x14ac:dyDescent="0.2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x14ac:dyDescent="0.2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x14ac:dyDescent="0.2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x14ac:dyDescent="0.2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x14ac:dyDescent="0.2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x14ac:dyDescent="0.2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x14ac:dyDescent="0.2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x14ac:dyDescent="0.2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x14ac:dyDescent="0.2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x14ac:dyDescent="0.2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x14ac:dyDescent="0.2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x14ac:dyDescent="0.2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x14ac:dyDescent="0.2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x14ac:dyDescent="0.2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x14ac:dyDescent="0.2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x14ac:dyDescent="0.2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x14ac:dyDescent="0.2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x14ac:dyDescent="0.2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x14ac:dyDescent="0.2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x14ac:dyDescent="0.2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x14ac:dyDescent="0.2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x14ac:dyDescent="0.2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x14ac:dyDescent="0.2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x14ac:dyDescent="0.2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x14ac:dyDescent="0.2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x14ac:dyDescent="0.2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x14ac:dyDescent="0.2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x14ac:dyDescent="0.2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x14ac:dyDescent="0.2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x14ac:dyDescent="0.2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x14ac:dyDescent="0.2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x14ac:dyDescent="0.2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x14ac:dyDescent="0.2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x14ac:dyDescent="0.2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x14ac:dyDescent="0.2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x14ac:dyDescent="0.2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x14ac:dyDescent="0.2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x14ac:dyDescent="0.2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x14ac:dyDescent="0.2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x14ac:dyDescent="0.2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x14ac:dyDescent="0.2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x14ac:dyDescent="0.2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x14ac:dyDescent="0.2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x14ac:dyDescent="0.2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x14ac:dyDescent="0.2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x14ac:dyDescent="0.2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x14ac:dyDescent="0.2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x14ac:dyDescent="0.2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x14ac:dyDescent="0.2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x14ac:dyDescent="0.2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x14ac:dyDescent="0.2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x14ac:dyDescent="0.2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64" spans="2:13" x14ac:dyDescent="0.2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x14ac:dyDescent="0.2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x14ac:dyDescent="0.2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x14ac:dyDescent="0.2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x14ac:dyDescent="0.2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x14ac:dyDescent="0.2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x14ac:dyDescent="0.2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x14ac:dyDescent="0.2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x14ac:dyDescent="0.2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x14ac:dyDescent="0.2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x14ac:dyDescent="0.2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x14ac:dyDescent="0.2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x14ac:dyDescent="0.2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x14ac:dyDescent="0.2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x14ac:dyDescent="0.2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x14ac:dyDescent="0.2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x14ac:dyDescent="0.2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x14ac:dyDescent="0.2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x14ac:dyDescent="0.2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x14ac:dyDescent="0.2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x14ac:dyDescent="0.2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x14ac:dyDescent="0.2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x14ac:dyDescent="0.2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x14ac:dyDescent="0.2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x14ac:dyDescent="0.2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x14ac:dyDescent="0.2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x14ac:dyDescent="0.2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x14ac:dyDescent="0.2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x14ac:dyDescent="0.2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x14ac:dyDescent="0.2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x14ac:dyDescent="0.2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x14ac:dyDescent="0.2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x14ac:dyDescent="0.2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x14ac:dyDescent="0.2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x14ac:dyDescent="0.2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x14ac:dyDescent="0.2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x14ac:dyDescent="0.2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x14ac:dyDescent="0.2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x14ac:dyDescent="0.2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x14ac:dyDescent="0.2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x14ac:dyDescent="0.2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x14ac:dyDescent="0.2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x14ac:dyDescent="0.2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x14ac:dyDescent="0.2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x14ac:dyDescent="0.2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x14ac:dyDescent="0.2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x14ac:dyDescent="0.2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x14ac:dyDescent="0.2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x14ac:dyDescent="0.2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x14ac:dyDescent="0.2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x14ac:dyDescent="0.2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x14ac:dyDescent="0.2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x14ac:dyDescent="0.2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x14ac:dyDescent="0.2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x14ac:dyDescent="0.2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x14ac:dyDescent="0.2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x14ac:dyDescent="0.2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x14ac:dyDescent="0.2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x14ac:dyDescent="0.2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x14ac:dyDescent="0.2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x14ac:dyDescent="0.2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x14ac:dyDescent="0.2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x14ac:dyDescent="0.2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x14ac:dyDescent="0.2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x14ac:dyDescent="0.2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x14ac:dyDescent="0.2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x14ac:dyDescent="0.2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</sheetData>
  <mergeCells count="5">
    <mergeCell ref="A9:N9"/>
    <mergeCell ref="A5:N5"/>
    <mergeCell ref="A6:N6"/>
    <mergeCell ref="A7:N7"/>
    <mergeCell ref="A8:N8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3"/>
  </sheetPr>
  <dimension ref="A1:S230"/>
  <sheetViews>
    <sheetView workbookViewId="0">
      <pane ySplit="13" topLeftCell="A77" activePane="bottomLeft" state="frozen"/>
      <selection pane="bottomLeft" activeCell="B16" sqref="B16:M82"/>
    </sheetView>
  </sheetViews>
  <sheetFormatPr defaultRowHeight="12.75" x14ac:dyDescent="0.2"/>
  <cols>
    <col min="1" max="1" width="16.1640625" customWidth="1"/>
    <col min="5" max="5" width="9.1640625" bestFit="1" customWidth="1"/>
    <col min="14" max="14" width="10.1640625" bestFit="1" customWidth="1"/>
  </cols>
  <sheetData>
    <row r="1" spans="1:14" x14ac:dyDescent="0.2">
      <c r="A1" t="str">
        <f>'SFY 19-20'!A1</f>
        <v>VALIDATED TAX RECEIPTS DATA FOR: JULY 2019 THROUGH JUNE 2020</v>
      </c>
      <c r="N1" t="s">
        <v>75</v>
      </c>
    </row>
    <row r="2" spans="1:14" x14ac:dyDescent="0.2">
      <c r="D2" s="6"/>
      <c r="E2" s="6"/>
      <c r="F2" s="6"/>
      <c r="G2" s="6"/>
      <c r="H2" s="6"/>
    </row>
    <row r="3" spans="1:14" x14ac:dyDescent="0.2">
      <c r="A3" s="27" t="s">
        <v>76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x14ac:dyDescent="0.2">
      <c r="A4" s="27" t="s">
        <v>77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x14ac:dyDescent="0.2">
      <c r="A5" s="27" t="s">
        <v>35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x14ac:dyDescent="0.2">
      <c r="A6" s="27" t="s">
        <v>36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23.25" customHeight="1" x14ac:dyDescent="0.2">
      <c r="A7" s="27" t="s">
        <v>78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idden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idden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idden="1" x14ac:dyDescent="0.2"/>
    <row r="12" spans="1:14" hidden="1" x14ac:dyDescent="0.2"/>
    <row r="13" spans="1:14" x14ac:dyDescent="0.2">
      <c r="B13" s="1">
        <f>'Half-Cent to County before'!B13</f>
        <v>43647</v>
      </c>
      <c r="C13" s="1">
        <f>'Half-Cent to County before'!C13</f>
        <v>43678</v>
      </c>
      <c r="D13" s="1">
        <f>'Half-Cent to County before'!D13</f>
        <v>43709</v>
      </c>
      <c r="E13" s="1">
        <f>'Half-Cent to County before'!E13</f>
        <v>43739</v>
      </c>
      <c r="F13" s="1">
        <f>'Half-Cent to County before'!F13</f>
        <v>43770</v>
      </c>
      <c r="G13" s="1">
        <f>'Half-Cent to County before'!G13</f>
        <v>43800</v>
      </c>
      <c r="H13" s="1">
        <f>'Half-Cent to County before'!H13</f>
        <v>43831</v>
      </c>
      <c r="I13" s="1">
        <f>'Half-Cent to County before'!I13</f>
        <v>43862</v>
      </c>
      <c r="J13" s="1">
        <f>'Half-Cent to County before'!J13</f>
        <v>43891</v>
      </c>
      <c r="K13" s="1">
        <f>'Half-Cent to County before'!K13</f>
        <v>43922</v>
      </c>
      <c r="L13" s="1">
        <f>'Half-Cent to County before'!L13</f>
        <v>43952</v>
      </c>
      <c r="M13" s="1">
        <f>'Half-Cent to County before'!M13</f>
        <v>43983</v>
      </c>
      <c r="N13" s="1" t="str">
        <f>'Half-Cent to County before'!N13</f>
        <v>SFY19-20</v>
      </c>
    </row>
    <row r="14" spans="1:14" x14ac:dyDescent="0.2">
      <c r="A14" t="s">
        <v>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">
      <c r="A15" t="s">
        <v>1</v>
      </c>
    </row>
    <row r="16" spans="1:14" x14ac:dyDescent="0.2">
      <c r="A16" t="s">
        <v>38</v>
      </c>
      <c r="B16" s="8"/>
      <c r="C16" s="8"/>
      <c r="D16" s="8"/>
      <c r="E16" s="8"/>
      <c r="F16" s="8"/>
      <c r="G16" s="5"/>
      <c r="H16" s="5"/>
      <c r="I16" s="5"/>
      <c r="J16" s="5"/>
      <c r="K16" s="5"/>
      <c r="L16" s="26"/>
      <c r="M16" s="5"/>
      <c r="N16" s="5">
        <f t="shared" ref="N16:N79" si="0">SUM(B16:M16)</f>
        <v>0</v>
      </c>
    </row>
    <row r="17" spans="1:19" x14ac:dyDescent="0.2">
      <c r="A17" t="s">
        <v>39</v>
      </c>
      <c r="B17" s="8">
        <v>50128.34</v>
      </c>
      <c r="C17" s="8">
        <v>47946.12</v>
      </c>
      <c r="D17" s="8">
        <v>51568.45</v>
      </c>
      <c r="E17" s="8">
        <v>54270.6</v>
      </c>
      <c r="F17" s="8">
        <v>47409.67</v>
      </c>
      <c r="G17" s="18">
        <v>51000.57</v>
      </c>
      <c r="H17" s="18">
        <v>49093.26</v>
      </c>
      <c r="I17" s="18">
        <v>49191.55</v>
      </c>
      <c r="J17" s="18">
        <v>49767.02</v>
      </c>
      <c r="K17" s="18">
        <v>46235.5</v>
      </c>
      <c r="L17" s="10">
        <v>49443.15</v>
      </c>
      <c r="M17" s="18">
        <v>44819.72</v>
      </c>
      <c r="N17" s="5">
        <f t="shared" si="0"/>
        <v>590873.94999999995</v>
      </c>
      <c r="Q17" s="25"/>
    </row>
    <row r="18" spans="1:19" x14ac:dyDescent="0.2">
      <c r="A18" t="s">
        <v>40</v>
      </c>
      <c r="B18" s="8"/>
      <c r="C18" s="8"/>
      <c r="D18" s="8"/>
      <c r="E18" s="8"/>
      <c r="F18" s="8"/>
      <c r="N18" s="5">
        <f t="shared" si="0"/>
        <v>0</v>
      </c>
      <c r="Q18" s="25"/>
    </row>
    <row r="19" spans="1:19" x14ac:dyDescent="0.2">
      <c r="A19" t="s">
        <v>2</v>
      </c>
      <c r="B19" s="8">
        <v>57545.88</v>
      </c>
      <c r="C19" s="8">
        <v>55040.76</v>
      </c>
      <c r="D19" s="8">
        <v>59199.09</v>
      </c>
      <c r="E19" s="8">
        <v>62301.08</v>
      </c>
      <c r="F19" s="8">
        <v>54424.93</v>
      </c>
      <c r="G19" s="18">
        <v>58547.17</v>
      </c>
      <c r="H19" s="18">
        <v>56357.64</v>
      </c>
      <c r="I19" s="18">
        <v>56470.47</v>
      </c>
      <c r="J19" s="18">
        <v>57131.09</v>
      </c>
      <c r="K19" s="18">
        <v>53077.01</v>
      </c>
      <c r="L19" s="10">
        <v>56759.3</v>
      </c>
      <c r="M19" s="18">
        <v>51451.74</v>
      </c>
      <c r="N19" s="5">
        <f t="shared" si="0"/>
        <v>678306.16</v>
      </c>
      <c r="Q19" s="25"/>
    </row>
    <row r="20" spans="1:19" x14ac:dyDescent="0.2">
      <c r="A20" t="s">
        <v>41</v>
      </c>
      <c r="B20" s="8"/>
      <c r="C20" s="8"/>
      <c r="D20" s="8"/>
      <c r="E20" s="8"/>
      <c r="F20" s="8"/>
      <c r="N20" s="5">
        <f t="shared" si="0"/>
        <v>0</v>
      </c>
      <c r="Q20" s="25"/>
    </row>
    <row r="21" spans="1:19" x14ac:dyDescent="0.2">
      <c r="A21" t="s">
        <v>42</v>
      </c>
      <c r="B21" s="8"/>
      <c r="C21" s="8"/>
      <c r="D21" s="8"/>
      <c r="E21" s="8"/>
      <c r="F21" s="8"/>
      <c r="G21" s="5"/>
      <c r="I21" s="5"/>
      <c r="M21" s="5"/>
      <c r="N21" s="5">
        <f t="shared" si="0"/>
        <v>0</v>
      </c>
      <c r="Q21" s="25"/>
    </row>
    <row r="22" spans="1:19" x14ac:dyDescent="0.2">
      <c r="A22" t="s">
        <v>3</v>
      </c>
      <c r="B22" s="8">
        <v>60766.07</v>
      </c>
      <c r="C22" s="8">
        <v>58120.77</v>
      </c>
      <c r="D22" s="8">
        <v>62511.79</v>
      </c>
      <c r="E22" s="8">
        <v>65787.360000000001</v>
      </c>
      <c r="F22" s="8">
        <v>57470.48</v>
      </c>
      <c r="G22" s="18">
        <v>61823.4</v>
      </c>
      <c r="H22" s="18">
        <v>59511.34</v>
      </c>
      <c r="I22" s="18">
        <v>59630.48</v>
      </c>
      <c r="J22" s="18">
        <v>60328.07</v>
      </c>
      <c r="K22" s="18">
        <v>56047.13</v>
      </c>
      <c r="L22" s="10">
        <v>59935.48</v>
      </c>
      <c r="M22" s="18">
        <v>54330.91</v>
      </c>
      <c r="N22" s="5">
        <f t="shared" si="0"/>
        <v>716263.27999999991</v>
      </c>
      <c r="Q22" s="25"/>
    </row>
    <row r="23" spans="1:19" x14ac:dyDescent="0.2">
      <c r="A23" t="s">
        <v>43</v>
      </c>
      <c r="B23" s="8"/>
      <c r="C23" s="8"/>
      <c r="D23" s="8"/>
      <c r="E23" s="8"/>
      <c r="F23" s="8"/>
      <c r="G23" s="5"/>
      <c r="I23" s="5"/>
      <c r="M23" s="5"/>
      <c r="N23" s="5">
        <f t="shared" si="0"/>
        <v>0</v>
      </c>
      <c r="Q23" s="25"/>
    </row>
    <row r="24" spans="1:19" x14ac:dyDescent="0.2">
      <c r="A24" t="s">
        <v>44</v>
      </c>
      <c r="B24" s="8"/>
      <c r="C24" s="8"/>
      <c r="D24" s="8"/>
      <c r="E24" s="8"/>
      <c r="F24" s="8"/>
      <c r="G24" s="5"/>
      <c r="I24" s="5"/>
      <c r="J24" s="5"/>
      <c r="K24" s="5"/>
      <c r="L24" s="5"/>
      <c r="M24" s="5"/>
      <c r="N24" s="5">
        <f t="shared" si="0"/>
        <v>0</v>
      </c>
      <c r="Q24" s="25"/>
      <c r="R24" s="11"/>
      <c r="S24" s="8"/>
    </row>
    <row r="25" spans="1:19" x14ac:dyDescent="0.2">
      <c r="A25" t="s">
        <v>45</v>
      </c>
      <c r="B25" s="8"/>
      <c r="C25" s="8"/>
      <c r="D25" s="8"/>
      <c r="E25" s="8"/>
      <c r="F25" s="8"/>
      <c r="G25" s="5"/>
      <c r="I25" s="5"/>
      <c r="J25" s="5"/>
      <c r="K25" s="5"/>
      <c r="L25" s="5"/>
      <c r="M25" s="5"/>
      <c r="N25" s="5">
        <f t="shared" si="0"/>
        <v>0</v>
      </c>
      <c r="Q25" s="25"/>
      <c r="R25" s="11"/>
      <c r="S25" s="8"/>
    </row>
    <row r="26" spans="1:19" x14ac:dyDescent="0.2">
      <c r="A26" t="s">
        <v>46</v>
      </c>
      <c r="B26" s="8"/>
      <c r="C26" s="8"/>
      <c r="D26" s="8"/>
      <c r="E26" s="8"/>
      <c r="F26" s="8"/>
      <c r="G26" s="5"/>
      <c r="H26" s="5"/>
      <c r="I26" s="5"/>
      <c r="J26" s="5"/>
      <c r="K26" s="5"/>
      <c r="L26" s="5"/>
      <c r="M26" s="5"/>
      <c r="N26" s="5">
        <f t="shared" si="0"/>
        <v>0</v>
      </c>
      <c r="Q26" s="25"/>
      <c r="R26" s="11"/>
      <c r="S26" s="8"/>
    </row>
    <row r="27" spans="1:19" x14ac:dyDescent="0.2">
      <c r="A27" t="s">
        <v>4</v>
      </c>
      <c r="B27" s="8">
        <v>53078.55</v>
      </c>
      <c r="C27" s="8">
        <v>50767.9</v>
      </c>
      <c r="D27" s="8">
        <v>54603.42</v>
      </c>
      <c r="E27" s="8">
        <v>57464.6</v>
      </c>
      <c r="F27" s="8">
        <v>50199.88</v>
      </c>
      <c r="G27" s="18">
        <v>54002.12</v>
      </c>
      <c r="H27" s="18">
        <v>51982.559999999998</v>
      </c>
      <c r="I27" s="18">
        <v>52086.63</v>
      </c>
      <c r="J27" s="18">
        <v>52695.96</v>
      </c>
      <c r="K27" s="18">
        <v>48956.6</v>
      </c>
      <c r="L27" s="10">
        <v>52353.04</v>
      </c>
      <c r="M27" s="18">
        <v>47457.51</v>
      </c>
      <c r="N27" s="5">
        <f t="shared" si="0"/>
        <v>625648.77</v>
      </c>
      <c r="Q27" s="25"/>
      <c r="R27" s="11"/>
      <c r="S27" s="8"/>
    </row>
    <row r="28" spans="1:19" x14ac:dyDescent="0.2">
      <c r="A28" t="s">
        <v>94</v>
      </c>
      <c r="B28" s="8"/>
      <c r="C28" s="8"/>
      <c r="D28" s="8"/>
      <c r="E28" s="8"/>
      <c r="F28" s="8"/>
      <c r="G28" s="5"/>
      <c r="I28" s="5"/>
      <c r="J28" s="5"/>
      <c r="K28" s="5"/>
      <c r="L28" s="5"/>
      <c r="M28" s="5"/>
      <c r="N28" s="5">
        <f t="shared" si="0"/>
        <v>0</v>
      </c>
      <c r="Q28" s="25"/>
      <c r="R28" s="11"/>
      <c r="S28" s="8"/>
    </row>
    <row r="29" spans="1:19" x14ac:dyDescent="0.2">
      <c r="A29" t="s">
        <v>5</v>
      </c>
      <c r="B29" s="8">
        <v>34689.68</v>
      </c>
      <c r="C29" s="8">
        <v>33179.550000000003</v>
      </c>
      <c r="D29" s="8">
        <v>35686.26</v>
      </c>
      <c r="E29" s="8">
        <v>37556.199999999997</v>
      </c>
      <c r="F29" s="8">
        <v>32808.31</v>
      </c>
      <c r="G29" s="18">
        <v>35293.279999999999</v>
      </c>
      <c r="H29" s="18">
        <v>33973.39</v>
      </c>
      <c r="I29" s="18">
        <v>34041.4</v>
      </c>
      <c r="J29" s="18">
        <v>34439.64</v>
      </c>
      <c r="K29" s="18">
        <v>31995.759999999998</v>
      </c>
      <c r="L29" s="10">
        <v>34215.519999999997</v>
      </c>
      <c r="M29" s="18">
        <v>31016.02</v>
      </c>
      <c r="N29" s="5">
        <f t="shared" si="0"/>
        <v>408895.01000000007</v>
      </c>
      <c r="Q29" s="25"/>
      <c r="R29" s="11"/>
      <c r="S29" s="8"/>
    </row>
    <row r="30" spans="1:19" x14ac:dyDescent="0.2">
      <c r="A30" t="s">
        <v>6</v>
      </c>
      <c r="B30" s="8">
        <v>61173.9</v>
      </c>
      <c r="C30" s="8">
        <v>58510.84</v>
      </c>
      <c r="D30" s="8">
        <v>62931.33</v>
      </c>
      <c r="E30" s="8">
        <v>66228.89</v>
      </c>
      <c r="F30" s="8">
        <v>57856.18</v>
      </c>
      <c r="G30" s="18">
        <v>62238.32</v>
      </c>
      <c r="H30" s="18">
        <v>59910.75</v>
      </c>
      <c r="I30" s="18">
        <v>60030.69</v>
      </c>
      <c r="J30" s="18">
        <v>60732.959999999999</v>
      </c>
      <c r="K30" s="18">
        <v>56423.28</v>
      </c>
      <c r="L30" s="10">
        <v>60337.73</v>
      </c>
      <c r="M30" s="18">
        <v>54695.55</v>
      </c>
      <c r="N30" s="5">
        <f t="shared" si="0"/>
        <v>721070.42</v>
      </c>
      <c r="Q30" s="25"/>
      <c r="R30" s="11"/>
      <c r="S30" s="8"/>
    </row>
    <row r="31" spans="1:19" x14ac:dyDescent="0.2">
      <c r="A31" t="s">
        <v>47</v>
      </c>
      <c r="B31" s="8"/>
      <c r="C31" s="8"/>
      <c r="D31" s="8"/>
      <c r="E31" s="8"/>
      <c r="F31" s="8"/>
      <c r="G31" s="19"/>
      <c r="H31" s="19"/>
      <c r="I31" s="5"/>
      <c r="J31" s="5"/>
      <c r="K31" s="5"/>
      <c r="L31" s="5"/>
      <c r="M31" s="19"/>
      <c r="N31" s="5">
        <f t="shared" si="0"/>
        <v>0</v>
      </c>
      <c r="Q31" s="25"/>
      <c r="R31" s="11"/>
      <c r="S31" s="8"/>
    </row>
    <row r="32" spans="1:19" x14ac:dyDescent="0.2">
      <c r="A32" t="s">
        <v>48</v>
      </c>
      <c r="B32" s="8"/>
      <c r="C32" s="8"/>
      <c r="D32" s="8"/>
      <c r="E32" s="8"/>
      <c r="F32" s="8"/>
      <c r="G32" s="19"/>
      <c r="H32" s="19"/>
      <c r="I32" s="5"/>
      <c r="J32" s="5"/>
      <c r="K32" s="5"/>
      <c r="L32" s="5"/>
      <c r="M32" s="19"/>
      <c r="N32" s="5">
        <f t="shared" si="0"/>
        <v>0</v>
      </c>
      <c r="Q32" s="25"/>
      <c r="R32" s="11"/>
      <c r="S32" s="8"/>
    </row>
    <row r="33" spans="1:19" x14ac:dyDescent="0.2">
      <c r="A33" t="s">
        <v>7</v>
      </c>
      <c r="B33" s="8"/>
      <c r="C33" s="8"/>
      <c r="D33" s="8"/>
      <c r="E33" s="8"/>
      <c r="F33" s="8"/>
      <c r="G33" s="5"/>
      <c r="H33" s="5"/>
      <c r="I33" s="5"/>
      <c r="J33" s="5"/>
      <c r="K33" s="5"/>
      <c r="L33" s="5"/>
      <c r="M33" s="5"/>
      <c r="N33" s="5">
        <f t="shared" si="0"/>
        <v>0</v>
      </c>
      <c r="Q33" s="25"/>
      <c r="R33" s="11"/>
      <c r="S33" s="8"/>
    </row>
    <row r="34" spans="1:19" x14ac:dyDescent="0.2">
      <c r="A34" t="s">
        <v>8</v>
      </c>
      <c r="B34" s="8">
        <v>25562.12</v>
      </c>
      <c r="C34" s="8">
        <v>24449.34</v>
      </c>
      <c r="D34" s="8">
        <v>26296.49</v>
      </c>
      <c r="E34" s="8">
        <v>27674.400000000001</v>
      </c>
      <c r="F34" s="8">
        <v>24175.78</v>
      </c>
      <c r="G34" s="18">
        <v>26006.91</v>
      </c>
      <c r="H34" s="18">
        <v>25034.31</v>
      </c>
      <c r="I34" s="18">
        <v>25084.42</v>
      </c>
      <c r="J34" s="18">
        <v>25377.87</v>
      </c>
      <c r="K34" s="18">
        <v>23577.03</v>
      </c>
      <c r="L34" s="10">
        <v>25212.720000000001</v>
      </c>
      <c r="M34" s="18">
        <v>22855.08</v>
      </c>
      <c r="N34" s="5">
        <f t="shared" si="0"/>
        <v>301306.47000000003</v>
      </c>
      <c r="Q34" s="25"/>
      <c r="R34" s="11"/>
      <c r="S34" s="8"/>
    </row>
    <row r="35" spans="1:19" x14ac:dyDescent="0.2">
      <c r="A35" t="s">
        <v>9</v>
      </c>
      <c r="B35" s="8">
        <v>56713.91</v>
      </c>
      <c r="C35" s="8">
        <v>54245.01</v>
      </c>
      <c r="D35" s="8">
        <v>58343.22</v>
      </c>
      <c r="E35" s="8">
        <v>61400.36</v>
      </c>
      <c r="F35" s="8">
        <v>53638.080000000002</v>
      </c>
      <c r="G35" s="22">
        <v>57700.73</v>
      </c>
      <c r="H35" s="18">
        <v>55542.86</v>
      </c>
      <c r="I35" s="18">
        <v>55654.05</v>
      </c>
      <c r="J35" s="18">
        <v>56305.120000000003</v>
      </c>
      <c r="K35" s="18">
        <v>52309.65</v>
      </c>
      <c r="L35" s="10">
        <v>55938.71</v>
      </c>
      <c r="M35" s="18">
        <v>50707.88</v>
      </c>
      <c r="N35" s="5">
        <f t="shared" si="0"/>
        <v>668499.57999999996</v>
      </c>
      <c r="Q35" s="25"/>
      <c r="R35" s="11"/>
      <c r="S35" s="8"/>
    </row>
    <row r="36" spans="1:19" x14ac:dyDescent="0.2">
      <c r="A36" t="s">
        <v>10</v>
      </c>
      <c r="B36" s="8">
        <v>59134.77</v>
      </c>
      <c r="C36" s="8">
        <v>56560.480000000003</v>
      </c>
      <c r="D36" s="8">
        <v>60833.62</v>
      </c>
      <c r="E36" s="8">
        <v>64021.26</v>
      </c>
      <c r="F36" s="8">
        <v>55927.64</v>
      </c>
      <c r="G36" s="22">
        <v>60163.71</v>
      </c>
      <c r="H36" s="18">
        <v>57913.72</v>
      </c>
      <c r="I36" s="18">
        <v>58029.66</v>
      </c>
      <c r="J36" s="18">
        <v>58708.53</v>
      </c>
      <c r="K36" s="18">
        <v>54542.51</v>
      </c>
      <c r="L36" s="10">
        <v>58326.47</v>
      </c>
      <c r="M36" s="18">
        <v>52872.36</v>
      </c>
      <c r="N36" s="5">
        <f t="shared" si="0"/>
        <v>697034.7300000001</v>
      </c>
      <c r="Q36" s="25"/>
      <c r="R36" s="11"/>
      <c r="S36" s="8"/>
    </row>
    <row r="37" spans="1:19" x14ac:dyDescent="0.2">
      <c r="A37" t="s">
        <v>11</v>
      </c>
      <c r="B37" s="8">
        <v>37261.839999999997</v>
      </c>
      <c r="C37" s="8">
        <v>35639.730000000003</v>
      </c>
      <c r="D37" s="8">
        <v>38332.31</v>
      </c>
      <c r="E37" s="8">
        <v>40340.9</v>
      </c>
      <c r="F37" s="8">
        <v>35240.97</v>
      </c>
      <c r="G37" s="22">
        <v>37910.19</v>
      </c>
      <c r="H37" s="18">
        <v>36492.44</v>
      </c>
      <c r="I37" s="18">
        <v>36565.49</v>
      </c>
      <c r="J37" s="18">
        <v>36993.25</v>
      </c>
      <c r="K37" s="18">
        <v>34368.18</v>
      </c>
      <c r="L37" s="10">
        <v>36752.519999999997</v>
      </c>
      <c r="M37" s="18">
        <v>33315.79</v>
      </c>
      <c r="N37" s="5">
        <f t="shared" si="0"/>
        <v>439213.61</v>
      </c>
      <c r="Q37" s="25"/>
      <c r="R37" s="11"/>
      <c r="S37" s="8"/>
    </row>
    <row r="38" spans="1:19" x14ac:dyDescent="0.2">
      <c r="A38" t="s">
        <v>49</v>
      </c>
      <c r="B38" s="8">
        <v>28955.64</v>
      </c>
      <c r="C38" s="8">
        <v>27695.13</v>
      </c>
      <c r="D38" s="8">
        <v>29787.5</v>
      </c>
      <c r="E38" s="8">
        <v>31348.34</v>
      </c>
      <c r="F38" s="8">
        <v>27385.26</v>
      </c>
      <c r="G38" s="22">
        <v>29459.47</v>
      </c>
      <c r="H38" s="18">
        <v>28357.75</v>
      </c>
      <c r="I38" s="18">
        <v>28414.52</v>
      </c>
      <c r="J38" s="18">
        <v>28746.93</v>
      </c>
      <c r="K38" s="18">
        <v>26707.02</v>
      </c>
      <c r="L38" s="10">
        <v>28559.86</v>
      </c>
      <c r="M38" s="18">
        <v>25889.23</v>
      </c>
      <c r="N38" s="5">
        <f t="shared" si="0"/>
        <v>341306.64999999997</v>
      </c>
      <c r="Q38" s="25"/>
      <c r="R38" s="11"/>
      <c r="S38" s="8"/>
    </row>
    <row r="39" spans="1:19" x14ac:dyDescent="0.2">
      <c r="A39" t="s">
        <v>12</v>
      </c>
      <c r="B39" s="8">
        <v>40782.6</v>
      </c>
      <c r="C39" s="8">
        <v>39007.230000000003</v>
      </c>
      <c r="D39" s="8">
        <v>41954.22</v>
      </c>
      <c r="E39" s="8">
        <v>44152.59</v>
      </c>
      <c r="F39" s="8">
        <v>38570.79</v>
      </c>
      <c r="G39" s="22">
        <v>41492.21</v>
      </c>
      <c r="H39" s="18">
        <v>39940.5</v>
      </c>
      <c r="I39" s="18">
        <v>40020.46</v>
      </c>
      <c r="J39" s="18">
        <v>40488.639999999999</v>
      </c>
      <c r="K39" s="18">
        <v>37615.519999999997</v>
      </c>
      <c r="L39" s="10">
        <v>40225.15</v>
      </c>
      <c r="M39" s="18">
        <v>36463.699999999997</v>
      </c>
      <c r="N39" s="5">
        <f t="shared" si="0"/>
        <v>480713.6100000001</v>
      </c>
      <c r="Q39" s="25"/>
      <c r="R39" s="11"/>
      <c r="S39" s="8"/>
    </row>
    <row r="40" spans="1:19" x14ac:dyDescent="0.2">
      <c r="A40" t="s">
        <v>13</v>
      </c>
      <c r="B40" s="5">
        <v>36292.839999999997</v>
      </c>
      <c r="C40" s="8">
        <v>34712.92</v>
      </c>
      <c r="D40" s="8">
        <v>37335.480000000003</v>
      </c>
      <c r="E40" s="8">
        <v>39291.83</v>
      </c>
      <c r="F40" s="8">
        <v>34324.53</v>
      </c>
      <c r="G40" s="22">
        <v>36924.339999999997</v>
      </c>
      <c r="H40" s="18">
        <v>35543.449999999997</v>
      </c>
      <c r="I40" s="18">
        <v>35614.61</v>
      </c>
      <c r="J40" s="18">
        <v>36031.24</v>
      </c>
      <c r="K40" s="18">
        <v>33474.43</v>
      </c>
      <c r="L40" s="10">
        <v>35796.769999999997</v>
      </c>
      <c r="M40" s="18">
        <v>32449.41</v>
      </c>
      <c r="N40" s="5">
        <f t="shared" si="0"/>
        <v>427791.85</v>
      </c>
      <c r="Q40" s="25"/>
      <c r="R40" s="11"/>
      <c r="S40" s="8"/>
    </row>
    <row r="41" spans="1:19" x14ac:dyDescent="0.2">
      <c r="A41" t="s">
        <v>14</v>
      </c>
      <c r="B41" s="5">
        <v>33485.370000000003</v>
      </c>
      <c r="C41" s="8">
        <v>32027.66</v>
      </c>
      <c r="D41" s="8">
        <v>34447.35</v>
      </c>
      <c r="E41" s="8">
        <v>36252.370000000003</v>
      </c>
      <c r="F41" s="8">
        <v>31669.32</v>
      </c>
      <c r="G41" s="22">
        <v>34068.01</v>
      </c>
      <c r="H41" s="18">
        <v>32793.949999999997</v>
      </c>
      <c r="I41" s="18">
        <v>32859.599999999999</v>
      </c>
      <c r="J41" s="18">
        <v>33244.01</v>
      </c>
      <c r="K41" s="18">
        <v>30884.98</v>
      </c>
      <c r="L41" s="10">
        <v>33027.67</v>
      </c>
      <c r="M41" s="18">
        <v>29939.25</v>
      </c>
      <c r="N41" s="5">
        <f t="shared" si="0"/>
        <v>394699.54</v>
      </c>
      <c r="Q41" s="25"/>
      <c r="R41" s="11"/>
      <c r="S41" s="8"/>
    </row>
    <row r="42" spans="1:19" x14ac:dyDescent="0.2">
      <c r="A42" t="s">
        <v>50</v>
      </c>
      <c r="B42" s="5"/>
      <c r="C42" s="8"/>
      <c r="D42" s="8"/>
      <c r="E42" s="8"/>
      <c r="F42" s="8"/>
      <c r="G42" s="19"/>
      <c r="H42" s="19"/>
      <c r="I42" s="19"/>
      <c r="J42" s="5"/>
      <c r="K42" s="5"/>
      <c r="L42" s="5"/>
      <c r="M42" s="19"/>
      <c r="N42" s="5">
        <f t="shared" si="0"/>
        <v>0</v>
      </c>
      <c r="Q42" s="25"/>
      <c r="R42" s="11"/>
      <c r="S42" s="8"/>
    </row>
    <row r="43" spans="1:19" x14ac:dyDescent="0.2">
      <c r="A43" t="s">
        <v>15</v>
      </c>
      <c r="B43" s="5">
        <v>34869.120000000003</v>
      </c>
      <c r="C43" s="8">
        <v>33351.18</v>
      </c>
      <c r="D43" s="8">
        <v>35870.86</v>
      </c>
      <c r="E43" s="8">
        <v>37750.47</v>
      </c>
      <c r="F43" s="8">
        <v>32978.019999999997</v>
      </c>
      <c r="G43" s="18">
        <v>35475.839999999997</v>
      </c>
      <c r="H43" s="18">
        <v>34149.129999999997</v>
      </c>
      <c r="I43" s="18">
        <v>34217.49</v>
      </c>
      <c r="J43" s="18">
        <v>34617.79</v>
      </c>
      <c r="K43" s="18">
        <v>32161.27</v>
      </c>
      <c r="L43" s="10">
        <v>34392.51</v>
      </c>
      <c r="M43" s="18">
        <v>31176.46</v>
      </c>
      <c r="N43" s="5">
        <f t="shared" si="0"/>
        <v>411010.14</v>
      </c>
      <c r="Q43" s="25"/>
      <c r="R43" s="11"/>
      <c r="S43" s="8"/>
    </row>
    <row r="44" spans="1:19" x14ac:dyDescent="0.2">
      <c r="A44" t="s">
        <v>51</v>
      </c>
      <c r="B44" s="5"/>
      <c r="C44" s="8"/>
      <c r="D44" s="8"/>
      <c r="E44" s="8"/>
      <c r="F44" s="8"/>
      <c r="G44" s="15"/>
      <c r="H44" s="14"/>
      <c r="I44" s="19"/>
      <c r="J44" s="19"/>
      <c r="K44" s="19"/>
      <c r="L44" s="15"/>
      <c r="M44" s="19"/>
      <c r="N44" s="5">
        <f t="shared" si="0"/>
        <v>0</v>
      </c>
      <c r="Q44" s="25"/>
      <c r="R44" s="11"/>
      <c r="S44" s="8"/>
    </row>
    <row r="45" spans="1:19" x14ac:dyDescent="0.2">
      <c r="A45" t="s">
        <v>16</v>
      </c>
      <c r="B45" s="5">
        <v>69296.160000000003</v>
      </c>
      <c r="C45" s="8">
        <v>66279.520000000004</v>
      </c>
      <c r="D45" s="8">
        <v>71286.94</v>
      </c>
      <c r="E45" s="8">
        <v>75022.320000000007</v>
      </c>
      <c r="F45" s="8">
        <v>65537.94</v>
      </c>
      <c r="G45" s="18">
        <v>70501.91</v>
      </c>
      <c r="H45" s="18">
        <v>67865.3</v>
      </c>
      <c r="I45" s="18">
        <v>68001.16</v>
      </c>
      <c r="J45" s="18">
        <v>68796.679999999993</v>
      </c>
      <c r="K45" s="18">
        <v>63914.79</v>
      </c>
      <c r="L45" s="10">
        <v>68348.97</v>
      </c>
      <c r="M45" s="18">
        <v>61957.66</v>
      </c>
      <c r="N45" s="5">
        <f t="shared" si="0"/>
        <v>816809.35</v>
      </c>
      <c r="Q45" s="25"/>
      <c r="R45" s="11"/>
      <c r="S45" s="8"/>
    </row>
    <row r="46" spans="1:19" x14ac:dyDescent="0.2">
      <c r="A46" t="s">
        <v>52</v>
      </c>
      <c r="B46" s="5"/>
      <c r="C46" s="8"/>
      <c r="D46" s="8"/>
      <c r="E46" s="8"/>
      <c r="F46" s="8"/>
      <c r="G46" s="19"/>
      <c r="H46" s="14"/>
      <c r="I46" s="19"/>
      <c r="J46" s="19"/>
      <c r="K46" s="19"/>
      <c r="L46" s="15"/>
      <c r="M46" s="19"/>
      <c r="N46" s="5">
        <f t="shared" si="0"/>
        <v>0</v>
      </c>
      <c r="Q46" s="25"/>
      <c r="R46" s="11"/>
      <c r="S46" s="8"/>
    </row>
    <row r="47" spans="1:19" x14ac:dyDescent="0.2">
      <c r="A47" t="s">
        <v>17</v>
      </c>
      <c r="B47" s="5">
        <v>52399.11</v>
      </c>
      <c r="C47" s="8">
        <v>50118.04</v>
      </c>
      <c r="D47" s="8">
        <v>53904.46</v>
      </c>
      <c r="E47" s="8">
        <v>56729.02</v>
      </c>
      <c r="F47" s="8">
        <v>49557.29</v>
      </c>
      <c r="G47" s="18">
        <v>53310.86</v>
      </c>
      <c r="H47" s="18">
        <v>51317.15</v>
      </c>
      <c r="I47" s="18">
        <v>51419.88</v>
      </c>
      <c r="J47" s="18">
        <v>52021.42</v>
      </c>
      <c r="K47" s="18">
        <v>48329.93</v>
      </c>
      <c r="L47" s="10">
        <v>51682.89</v>
      </c>
      <c r="M47" s="18">
        <v>46850.02</v>
      </c>
      <c r="N47" s="5">
        <f t="shared" si="0"/>
        <v>617640.06999999995</v>
      </c>
      <c r="Q47" s="25"/>
      <c r="R47" s="11"/>
      <c r="S47" s="8"/>
    </row>
    <row r="48" spans="1:19" x14ac:dyDescent="0.2">
      <c r="A48" t="s">
        <v>18</v>
      </c>
      <c r="B48" s="5">
        <v>52813.46</v>
      </c>
      <c r="C48" s="8">
        <v>50514.36</v>
      </c>
      <c r="D48" s="8">
        <v>54330.720000000001</v>
      </c>
      <c r="E48" s="8">
        <v>57177.61</v>
      </c>
      <c r="F48" s="8">
        <v>49949.17</v>
      </c>
      <c r="G48" s="18">
        <v>53732.42</v>
      </c>
      <c r="H48" s="18">
        <v>51722.95</v>
      </c>
      <c r="I48" s="18">
        <v>51826.49</v>
      </c>
      <c r="J48" s="18">
        <v>52432.79</v>
      </c>
      <c r="K48" s="18">
        <v>48712.1</v>
      </c>
      <c r="L48" s="10">
        <v>52091.57</v>
      </c>
      <c r="M48" s="18">
        <v>47220.49</v>
      </c>
      <c r="N48" s="5">
        <f t="shared" si="0"/>
        <v>622524.12999999989</v>
      </c>
      <c r="Q48" s="25"/>
      <c r="R48" s="11"/>
      <c r="S48" s="8"/>
    </row>
    <row r="49" spans="1:19" x14ac:dyDescent="0.2">
      <c r="A49" t="s">
        <v>19</v>
      </c>
      <c r="B49" s="5">
        <v>59950.42</v>
      </c>
      <c r="C49" s="8">
        <v>57340.62</v>
      </c>
      <c r="D49" s="8">
        <v>61672.71</v>
      </c>
      <c r="E49" s="8">
        <v>64904.31</v>
      </c>
      <c r="F49" s="8">
        <v>56699.06</v>
      </c>
      <c r="G49" s="18">
        <v>60993.56</v>
      </c>
      <c r="H49" s="18">
        <v>58712.53</v>
      </c>
      <c r="I49" s="18">
        <v>58830.07</v>
      </c>
      <c r="J49" s="18">
        <v>59518.3</v>
      </c>
      <c r="K49" s="18">
        <v>55294.82</v>
      </c>
      <c r="L49" s="10">
        <v>59130.98</v>
      </c>
      <c r="M49" s="18">
        <v>53601.64</v>
      </c>
      <c r="N49" s="5">
        <f t="shared" si="0"/>
        <v>706649.0199999999</v>
      </c>
      <c r="Q49" s="25"/>
      <c r="R49" s="11"/>
      <c r="S49" s="8"/>
    </row>
    <row r="50" spans="1:19" x14ac:dyDescent="0.2">
      <c r="A50" t="s">
        <v>53</v>
      </c>
      <c r="B50" s="5"/>
      <c r="C50" s="8"/>
      <c r="D50" s="8"/>
      <c r="E50" s="8"/>
      <c r="F50" s="8"/>
      <c r="G50" s="19"/>
      <c r="H50" s="19"/>
      <c r="I50" s="5"/>
      <c r="J50" s="5"/>
      <c r="K50" s="5"/>
      <c r="L50" s="5"/>
      <c r="M50" s="14"/>
      <c r="N50" s="5">
        <f t="shared" si="0"/>
        <v>0</v>
      </c>
      <c r="Q50" s="25"/>
      <c r="R50" s="11"/>
      <c r="S50" s="8"/>
    </row>
    <row r="51" spans="1:19" x14ac:dyDescent="0.2">
      <c r="A51" t="s">
        <v>54</v>
      </c>
      <c r="B51" s="5"/>
      <c r="C51" s="8"/>
      <c r="D51" s="8"/>
      <c r="E51" s="8"/>
      <c r="F51" s="8"/>
      <c r="G51" s="19"/>
      <c r="H51" s="19"/>
      <c r="I51" s="5"/>
      <c r="J51" s="5"/>
      <c r="K51" s="5"/>
      <c r="L51" s="5"/>
      <c r="M51" s="14"/>
      <c r="N51" s="5">
        <f t="shared" si="0"/>
        <v>0</v>
      </c>
      <c r="Q51" s="25"/>
      <c r="R51" s="11"/>
      <c r="S51" s="8"/>
    </row>
    <row r="52" spans="1:19" x14ac:dyDescent="0.2">
      <c r="A52" t="s">
        <v>55</v>
      </c>
      <c r="B52" s="5"/>
      <c r="C52" s="8"/>
      <c r="D52" s="8"/>
      <c r="E52" s="8"/>
      <c r="F52" s="8"/>
      <c r="G52" s="19"/>
      <c r="H52" s="19"/>
      <c r="I52" s="5"/>
      <c r="J52" s="5"/>
      <c r="K52" s="5"/>
      <c r="L52" s="5"/>
      <c r="M52" s="5"/>
      <c r="N52" s="5">
        <f t="shared" si="0"/>
        <v>0</v>
      </c>
      <c r="Q52" s="25"/>
      <c r="R52" s="11"/>
      <c r="S52" s="8"/>
    </row>
    <row r="53" spans="1:19" x14ac:dyDescent="0.2">
      <c r="A53" t="s">
        <v>20</v>
      </c>
      <c r="B53" s="5">
        <v>57095.64</v>
      </c>
      <c r="C53" s="8">
        <v>54610.12</v>
      </c>
      <c r="D53" s="8">
        <v>58735.91</v>
      </c>
      <c r="E53" s="8">
        <v>61813.63</v>
      </c>
      <c r="F53" s="8">
        <v>53999.1</v>
      </c>
      <c r="G53" s="18">
        <v>58089.1</v>
      </c>
      <c r="H53" s="18">
        <v>55916.7</v>
      </c>
      <c r="I53" s="18">
        <v>56028.639999999999</v>
      </c>
      <c r="J53" s="18">
        <v>56684.09</v>
      </c>
      <c r="K53" s="18">
        <v>52661.73</v>
      </c>
      <c r="L53" s="10">
        <v>56315.22</v>
      </c>
      <c r="M53" s="18">
        <v>51049.18</v>
      </c>
      <c r="N53" s="5">
        <f t="shared" si="0"/>
        <v>672999.06</v>
      </c>
      <c r="Q53" s="25"/>
      <c r="R53" s="11"/>
      <c r="S53" s="8"/>
    </row>
    <row r="54" spans="1:19" x14ac:dyDescent="0.2">
      <c r="A54" t="s">
        <v>21</v>
      </c>
      <c r="B54" s="5">
        <v>58542.2</v>
      </c>
      <c r="C54" s="8">
        <v>55993.7</v>
      </c>
      <c r="D54" s="8">
        <v>60224.03</v>
      </c>
      <c r="E54" s="8">
        <v>63379.72</v>
      </c>
      <c r="F54" s="8">
        <v>55367.21</v>
      </c>
      <c r="G54" s="18">
        <v>59560.83</v>
      </c>
      <c r="H54" s="18">
        <v>57333.39</v>
      </c>
      <c r="I54" s="18">
        <v>57448.17</v>
      </c>
      <c r="J54" s="18">
        <v>58120.23</v>
      </c>
      <c r="K54" s="18">
        <v>53995.95</v>
      </c>
      <c r="L54" s="10">
        <v>57742</v>
      </c>
      <c r="M54" s="18">
        <v>52342.55</v>
      </c>
      <c r="N54" s="5">
        <f t="shared" si="0"/>
        <v>690049.98</v>
      </c>
      <c r="Q54" s="25"/>
    </row>
    <row r="55" spans="1:19" x14ac:dyDescent="0.2">
      <c r="A55" t="s">
        <v>22</v>
      </c>
      <c r="B55" s="5">
        <v>61173.9</v>
      </c>
      <c r="C55" s="8">
        <v>58510.84</v>
      </c>
      <c r="D55" s="8">
        <v>62931.33</v>
      </c>
      <c r="E55" s="8">
        <v>66228.89</v>
      </c>
      <c r="F55" s="8">
        <v>57856.18</v>
      </c>
      <c r="G55" s="18">
        <v>62238.32</v>
      </c>
      <c r="H55" s="18">
        <v>59910.75</v>
      </c>
      <c r="I55" s="18">
        <v>60030.69</v>
      </c>
      <c r="J55" s="18">
        <v>60732.959999999999</v>
      </c>
      <c r="K55" s="18">
        <v>56423.28</v>
      </c>
      <c r="L55" s="10">
        <v>60337.73</v>
      </c>
      <c r="M55" s="18">
        <v>54695.55</v>
      </c>
      <c r="N55" s="5">
        <f t="shared" si="0"/>
        <v>721070.42</v>
      </c>
      <c r="Q55" s="25"/>
    </row>
    <row r="56" spans="1:19" x14ac:dyDescent="0.2">
      <c r="A56" t="s">
        <v>56</v>
      </c>
      <c r="B56" s="5"/>
      <c r="C56" s="8"/>
      <c r="D56" s="8"/>
      <c r="E56" s="8"/>
      <c r="F56" s="8"/>
      <c r="G56" s="5"/>
      <c r="H56" s="19"/>
      <c r="I56" s="19"/>
      <c r="J56" s="15"/>
      <c r="K56" s="15"/>
      <c r="L56" s="5"/>
      <c r="M56" s="14"/>
      <c r="N56" s="5">
        <f t="shared" si="0"/>
        <v>0</v>
      </c>
      <c r="Q56" s="25"/>
    </row>
    <row r="57" spans="1:19" x14ac:dyDescent="0.2">
      <c r="A57" t="s">
        <v>23</v>
      </c>
      <c r="B57" s="5"/>
      <c r="C57" s="8"/>
      <c r="D57" s="8"/>
      <c r="E57" s="8"/>
      <c r="F57" s="8"/>
      <c r="G57" s="5"/>
      <c r="H57" s="19"/>
      <c r="I57" s="19"/>
      <c r="J57" s="15"/>
      <c r="K57" s="15"/>
      <c r="L57" s="5"/>
      <c r="M57" s="5"/>
      <c r="N57" s="5">
        <f t="shared" si="0"/>
        <v>0</v>
      </c>
      <c r="Q57" s="25"/>
    </row>
    <row r="58" spans="1:19" x14ac:dyDescent="0.2">
      <c r="A58" t="s">
        <v>24</v>
      </c>
      <c r="B58" s="5"/>
      <c r="C58" s="8"/>
      <c r="D58" s="8"/>
      <c r="E58" s="8"/>
      <c r="F58" s="8"/>
      <c r="G58" s="5"/>
      <c r="H58" s="19"/>
      <c r="I58" s="5"/>
      <c r="J58" s="5"/>
      <c r="K58" s="5"/>
      <c r="L58" s="5"/>
      <c r="M58" s="5"/>
      <c r="N58" s="5">
        <f t="shared" si="0"/>
        <v>0</v>
      </c>
      <c r="Q58" s="25"/>
    </row>
    <row r="59" spans="1:19" x14ac:dyDescent="0.2">
      <c r="A59" t="s">
        <v>57</v>
      </c>
      <c r="B59" s="5"/>
      <c r="C59" s="8"/>
      <c r="D59" s="8"/>
      <c r="E59" s="8"/>
      <c r="F59" s="8"/>
      <c r="G59" s="5"/>
      <c r="H59" s="19"/>
      <c r="I59" s="5"/>
      <c r="J59" s="5"/>
      <c r="K59" s="5"/>
      <c r="L59" s="5"/>
      <c r="M59" s="5"/>
      <c r="N59" s="5">
        <f t="shared" si="0"/>
        <v>0</v>
      </c>
      <c r="Q59" s="25"/>
    </row>
    <row r="60" spans="1:19" x14ac:dyDescent="0.2">
      <c r="A60" t="s">
        <v>58</v>
      </c>
      <c r="B60" s="5"/>
      <c r="C60" s="8"/>
      <c r="D60" s="8"/>
      <c r="E60" s="8"/>
      <c r="F60" s="8"/>
      <c r="G60" s="5"/>
      <c r="H60" s="19"/>
      <c r="I60" s="5"/>
      <c r="J60" s="5"/>
      <c r="K60" s="5"/>
      <c r="L60" s="5"/>
      <c r="M60" s="5"/>
      <c r="N60" s="5">
        <f t="shared" si="0"/>
        <v>0</v>
      </c>
      <c r="Q60" s="25"/>
    </row>
    <row r="61" spans="1:19" x14ac:dyDescent="0.2">
      <c r="A61" t="s">
        <v>59</v>
      </c>
      <c r="B61" s="5"/>
      <c r="C61" s="8"/>
      <c r="D61" s="8"/>
      <c r="E61" s="8"/>
      <c r="F61" s="8"/>
      <c r="G61" s="5"/>
      <c r="H61" s="19"/>
      <c r="I61" s="5"/>
      <c r="J61" s="5"/>
      <c r="K61" s="5"/>
      <c r="L61" s="5"/>
      <c r="M61" s="5"/>
      <c r="N61" s="5">
        <f t="shared" si="0"/>
        <v>0</v>
      </c>
      <c r="Q61" s="25"/>
    </row>
    <row r="62" spans="1:19" x14ac:dyDescent="0.2">
      <c r="A62" t="s">
        <v>25</v>
      </c>
      <c r="B62" s="5">
        <v>32626.080000000002</v>
      </c>
      <c r="C62" s="8">
        <v>31205.78</v>
      </c>
      <c r="D62" s="8">
        <v>33563.379999999997</v>
      </c>
      <c r="E62" s="8">
        <v>35322.07</v>
      </c>
      <c r="F62" s="8">
        <v>30856.63</v>
      </c>
      <c r="G62" s="18">
        <v>33193.769999999997</v>
      </c>
      <c r="H62" s="18">
        <v>31952.400000000001</v>
      </c>
      <c r="I62" s="18">
        <v>32016.37</v>
      </c>
      <c r="J62" s="18">
        <v>32390.91</v>
      </c>
      <c r="K62" s="18">
        <v>30092.42</v>
      </c>
      <c r="L62" s="10">
        <v>32180.12</v>
      </c>
      <c r="M62" s="18">
        <v>29170.959999999999</v>
      </c>
      <c r="N62" s="5">
        <f t="shared" si="0"/>
        <v>384570.88999999996</v>
      </c>
      <c r="Q62" s="25"/>
    </row>
    <row r="63" spans="1:19" x14ac:dyDescent="0.2">
      <c r="A63" t="s">
        <v>60</v>
      </c>
      <c r="B63" s="5"/>
      <c r="C63" s="8"/>
      <c r="D63" s="8"/>
      <c r="E63" s="8"/>
      <c r="F63" s="8"/>
      <c r="G63" s="5"/>
      <c r="H63" s="19"/>
      <c r="I63" s="5"/>
      <c r="J63" s="5"/>
      <c r="K63" s="5"/>
      <c r="L63" s="5"/>
      <c r="M63" s="5"/>
      <c r="N63" s="5">
        <f t="shared" si="0"/>
        <v>0</v>
      </c>
      <c r="Q63" s="25"/>
    </row>
    <row r="64" spans="1:19" x14ac:dyDescent="0.2">
      <c r="A64" t="s">
        <v>61</v>
      </c>
      <c r="B64" s="5"/>
      <c r="C64" s="8"/>
      <c r="D64" s="8"/>
      <c r="E64" s="8"/>
      <c r="F64" s="8"/>
      <c r="G64" s="5"/>
      <c r="H64" s="19"/>
      <c r="I64" s="5"/>
      <c r="J64" s="5"/>
      <c r="K64" s="5"/>
      <c r="L64" s="5"/>
      <c r="M64" s="5"/>
      <c r="N64" s="5">
        <f t="shared" si="0"/>
        <v>0</v>
      </c>
      <c r="Q64" s="25"/>
    </row>
    <row r="65" spans="1:17" x14ac:dyDescent="0.2">
      <c r="A65" t="s">
        <v>62</v>
      </c>
      <c r="B65" s="5"/>
      <c r="C65" s="8"/>
      <c r="D65" s="8"/>
      <c r="E65" s="8"/>
      <c r="F65" s="8"/>
      <c r="G65" s="5"/>
      <c r="H65" s="19"/>
      <c r="I65" s="5"/>
      <c r="J65" s="5"/>
      <c r="K65" s="5"/>
      <c r="L65" s="5"/>
      <c r="M65" s="5"/>
      <c r="N65" s="5">
        <f t="shared" si="0"/>
        <v>0</v>
      </c>
      <c r="Q65" s="25"/>
    </row>
    <row r="66" spans="1:17" x14ac:dyDescent="0.2">
      <c r="A66" t="s">
        <v>26</v>
      </c>
      <c r="B66" s="5"/>
      <c r="C66" s="8"/>
      <c r="D66" s="8"/>
      <c r="E66" s="8"/>
      <c r="F66" s="8"/>
      <c r="G66" s="5"/>
      <c r="H66" s="19"/>
      <c r="I66" s="5"/>
      <c r="J66" s="5"/>
      <c r="K66" s="5"/>
      <c r="L66" s="5"/>
      <c r="M66" s="5"/>
      <c r="N66" s="5">
        <f t="shared" si="0"/>
        <v>0</v>
      </c>
      <c r="Q66" s="25"/>
    </row>
    <row r="67" spans="1:17" x14ac:dyDescent="0.2">
      <c r="A67" t="s">
        <v>63</v>
      </c>
      <c r="B67" s="5"/>
      <c r="C67" s="8"/>
      <c r="D67" s="8"/>
      <c r="E67" s="8"/>
      <c r="F67" s="8"/>
      <c r="G67" s="5"/>
      <c r="H67" s="19"/>
      <c r="I67" s="5"/>
      <c r="J67" s="5"/>
      <c r="K67" s="5"/>
      <c r="L67" s="5"/>
      <c r="M67" s="5"/>
      <c r="N67" s="5">
        <f t="shared" si="0"/>
        <v>0</v>
      </c>
      <c r="Q67" s="25"/>
    </row>
    <row r="68" spans="1:17" x14ac:dyDescent="0.2">
      <c r="A68" t="s">
        <v>64</v>
      </c>
      <c r="B68" s="5"/>
      <c r="C68" s="8"/>
      <c r="D68" s="8"/>
      <c r="E68" s="8"/>
      <c r="F68" s="8"/>
      <c r="G68" s="5"/>
      <c r="H68" s="19"/>
      <c r="I68" s="5"/>
      <c r="J68" s="5"/>
      <c r="K68" s="5"/>
      <c r="L68" s="5"/>
      <c r="M68" s="5"/>
      <c r="N68" s="5">
        <f t="shared" si="0"/>
        <v>0</v>
      </c>
      <c r="Q68" s="25"/>
    </row>
    <row r="69" spans="1:17" x14ac:dyDescent="0.2">
      <c r="A69" t="s">
        <v>65</v>
      </c>
      <c r="B69" s="5">
        <v>39129.269999999997</v>
      </c>
      <c r="C69" s="8">
        <v>37425.870000000003</v>
      </c>
      <c r="D69" s="8">
        <v>40253.4</v>
      </c>
      <c r="E69" s="8">
        <v>42362.65</v>
      </c>
      <c r="F69" s="8">
        <v>37007.129999999997</v>
      </c>
      <c r="G69" s="18">
        <v>39810.120000000003</v>
      </c>
      <c r="H69" s="18">
        <v>38321.31</v>
      </c>
      <c r="I69" s="18">
        <v>38398.03</v>
      </c>
      <c r="J69" s="18">
        <v>38847.230000000003</v>
      </c>
      <c r="K69" s="18">
        <v>36090.589999999997</v>
      </c>
      <c r="L69" s="10">
        <v>38594.43</v>
      </c>
      <c r="M69" s="18">
        <v>34985.46</v>
      </c>
      <c r="N69" s="5">
        <f t="shared" si="0"/>
        <v>461225.49</v>
      </c>
      <c r="Q69" s="25"/>
    </row>
    <row r="70" spans="1:17" x14ac:dyDescent="0.2">
      <c r="A70" t="s">
        <v>66</v>
      </c>
      <c r="B70" s="5"/>
      <c r="C70" s="8"/>
      <c r="D70" s="8"/>
      <c r="E70" s="8"/>
      <c r="F70" s="8"/>
      <c r="G70" s="5"/>
      <c r="H70" s="19"/>
      <c r="I70" s="5"/>
      <c r="J70" s="5"/>
      <c r="K70" s="5"/>
      <c r="L70" s="5"/>
      <c r="M70" s="5"/>
      <c r="N70" s="5">
        <f t="shared" si="0"/>
        <v>0</v>
      </c>
      <c r="Q70" s="25"/>
    </row>
    <row r="71" spans="1:17" x14ac:dyDescent="0.2">
      <c r="A71" t="s">
        <v>67</v>
      </c>
      <c r="B71" s="5"/>
      <c r="C71" s="8"/>
      <c r="D71" s="8"/>
      <c r="E71" s="8"/>
      <c r="F71" s="8"/>
      <c r="G71" s="5"/>
      <c r="H71" s="19"/>
      <c r="I71" s="5"/>
      <c r="J71" s="5"/>
      <c r="K71" s="5"/>
      <c r="L71" s="5"/>
      <c r="M71" s="5"/>
      <c r="N71" s="5">
        <f t="shared" si="0"/>
        <v>0</v>
      </c>
      <c r="Q71" s="25"/>
    </row>
    <row r="72" spans="1:17" x14ac:dyDescent="0.2">
      <c r="A72" t="s">
        <v>68</v>
      </c>
      <c r="B72" s="5"/>
      <c r="C72" s="8"/>
      <c r="D72" s="8"/>
      <c r="E72" s="8"/>
      <c r="F72" s="8"/>
      <c r="G72" s="5"/>
      <c r="H72" s="19"/>
      <c r="I72" s="5"/>
      <c r="J72" s="5"/>
      <c r="K72" s="5"/>
      <c r="L72" s="5"/>
      <c r="M72" s="5"/>
      <c r="N72" s="5">
        <f t="shared" si="0"/>
        <v>0</v>
      </c>
      <c r="Q72" s="25"/>
    </row>
    <row r="73" spans="1:17" x14ac:dyDescent="0.2">
      <c r="A73" t="s">
        <v>69</v>
      </c>
      <c r="B73" s="5"/>
      <c r="C73" s="8"/>
      <c r="D73" s="8"/>
      <c r="E73" s="8"/>
      <c r="F73" s="8"/>
      <c r="G73" s="5"/>
      <c r="H73" s="19"/>
      <c r="I73" s="5"/>
      <c r="J73" s="5"/>
      <c r="K73" s="5"/>
      <c r="L73" s="5"/>
      <c r="M73" s="5"/>
      <c r="N73" s="5">
        <f t="shared" si="0"/>
        <v>0</v>
      </c>
      <c r="Q73" s="25"/>
    </row>
    <row r="74" spans="1:17" x14ac:dyDescent="0.2">
      <c r="A74" t="s">
        <v>70</v>
      </c>
      <c r="B74" s="5"/>
      <c r="C74" s="8"/>
      <c r="D74" s="8"/>
      <c r="E74" s="8"/>
      <c r="F74" s="8"/>
      <c r="G74" s="5"/>
      <c r="H74" s="19"/>
      <c r="I74" s="5"/>
      <c r="J74" s="5"/>
      <c r="K74" s="5"/>
      <c r="L74" s="5"/>
      <c r="M74" s="5"/>
      <c r="N74" s="5">
        <f t="shared" si="0"/>
        <v>0</v>
      </c>
      <c r="Q74" s="25"/>
    </row>
    <row r="75" spans="1:17" x14ac:dyDescent="0.2">
      <c r="A75" t="s">
        <v>27</v>
      </c>
      <c r="B75" s="5"/>
      <c r="C75" s="8"/>
      <c r="D75" s="8"/>
      <c r="E75" s="8"/>
      <c r="F75" s="8"/>
      <c r="G75" s="18"/>
      <c r="H75" s="18"/>
      <c r="I75" s="18"/>
      <c r="J75" s="18"/>
      <c r="K75" s="18"/>
      <c r="L75" s="10"/>
      <c r="M75" s="18"/>
      <c r="N75" s="5">
        <f t="shared" si="0"/>
        <v>0</v>
      </c>
      <c r="Q75" s="25"/>
    </row>
    <row r="76" spans="1:17" x14ac:dyDescent="0.2">
      <c r="A76" t="s">
        <v>71</v>
      </c>
      <c r="B76" s="5">
        <v>57095.64</v>
      </c>
      <c r="C76" s="8">
        <v>54610.12</v>
      </c>
      <c r="D76" s="8">
        <v>58735.91</v>
      </c>
      <c r="E76" s="8">
        <v>61813.63</v>
      </c>
      <c r="F76" s="8">
        <v>53999.1</v>
      </c>
      <c r="G76" s="18">
        <v>58089.1</v>
      </c>
      <c r="H76" s="18">
        <v>55916.7</v>
      </c>
      <c r="I76" s="18">
        <v>56028.639999999999</v>
      </c>
      <c r="J76" s="18">
        <v>56684.09</v>
      </c>
      <c r="K76" s="18">
        <v>52661.73</v>
      </c>
      <c r="L76" s="10">
        <v>56315.22</v>
      </c>
      <c r="M76" s="18">
        <v>51049.18</v>
      </c>
      <c r="N76" s="5">
        <f t="shared" si="0"/>
        <v>672999.06</v>
      </c>
      <c r="Q76" s="25"/>
    </row>
    <row r="77" spans="1:17" x14ac:dyDescent="0.2">
      <c r="A77" t="s">
        <v>28</v>
      </c>
      <c r="B77" s="5">
        <v>29537.200000000001</v>
      </c>
      <c r="C77" s="8">
        <v>28251.37</v>
      </c>
      <c r="D77" s="8">
        <v>30385.77</v>
      </c>
      <c r="E77" s="8">
        <v>31977.96</v>
      </c>
      <c r="F77" s="8">
        <v>27935.279999999999</v>
      </c>
      <c r="G77" s="18">
        <v>30051.15</v>
      </c>
      <c r="H77" s="18">
        <v>28927.31</v>
      </c>
      <c r="I77" s="18">
        <v>28985.22</v>
      </c>
      <c r="J77" s="18">
        <v>29324.3</v>
      </c>
      <c r="K77" s="18">
        <v>27243.42</v>
      </c>
      <c r="L77" s="10">
        <v>29133.47</v>
      </c>
      <c r="M77" s="18">
        <v>26409.200000000001</v>
      </c>
      <c r="N77" s="5">
        <f t="shared" si="0"/>
        <v>348161.64999999997</v>
      </c>
      <c r="Q77" s="25"/>
    </row>
    <row r="78" spans="1:17" x14ac:dyDescent="0.2">
      <c r="A78" t="s">
        <v>29</v>
      </c>
      <c r="B78" s="5">
        <v>81565.2</v>
      </c>
      <c r="C78" s="8">
        <v>78014.45</v>
      </c>
      <c r="D78" s="8">
        <v>83908.44</v>
      </c>
      <c r="E78" s="8">
        <v>88305.19</v>
      </c>
      <c r="F78" s="8">
        <v>77141.58</v>
      </c>
      <c r="G78" s="18">
        <v>82984.429999999993</v>
      </c>
      <c r="H78" s="18">
        <v>79881</v>
      </c>
      <c r="I78" s="18">
        <v>80040.91</v>
      </c>
      <c r="J78" s="18">
        <v>80977.279999999999</v>
      </c>
      <c r="K78" s="18">
        <v>75231.05</v>
      </c>
      <c r="L78" s="10">
        <v>80450.31</v>
      </c>
      <c r="M78" s="18">
        <v>72927.399999999994</v>
      </c>
      <c r="N78" s="5">
        <f t="shared" si="0"/>
        <v>961427.24000000011</v>
      </c>
      <c r="Q78" s="25"/>
    </row>
    <row r="79" spans="1:17" x14ac:dyDescent="0.2">
      <c r="A79" t="s">
        <v>72</v>
      </c>
      <c r="B79" s="5"/>
      <c r="C79" s="8"/>
      <c r="D79" s="8"/>
      <c r="E79" s="8"/>
      <c r="F79" s="8"/>
      <c r="G79" s="19"/>
      <c r="H79" s="19"/>
      <c r="I79" s="19"/>
      <c r="J79" s="19"/>
      <c r="K79" s="19"/>
      <c r="L79" s="15"/>
      <c r="M79" s="19"/>
      <c r="N79" s="5">
        <f t="shared" si="0"/>
        <v>0</v>
      </c>
      <c r="Q79" s="25"/>
    </row>
    <row r="80" spans="1:17" x14ac:dyDescent="0.2">
      <c r="A80" t="s">
        <v>73</v>
      </c>
      <c r="B80" s="5">
        <v>53017.38</v>
      </c>
      <c r="C80" s="8">
        <v>50709.39</v>
      </c>
      <c r="D80" s="8">
        <v>54540.49</v>
      </c>
      <c r="E80" s="8">
        <v>57398.37</v>
      </c>
      <c r="F80" s="8">
        <v>50142.03</v>
      </c>
      <c r="G80" s="18">
        <v>53939.88</v>
      </c>
      <c r="H80" s="18">
        <v>51922.65</v>
      </c>
      <c r="I80" s="18">
        <v>52026.59</v>
      </c>
      <c r="J80" s="18">
        <v>52635.23</v>
      </c>
      <c r="K80" s="18">
        <v>48900.18</v>
      </c>
      <c r="L80" s="10">
        <v>52292.7</v>
      </c>
      <c r="M80" s="18">
        <v>47402.81</v>
      </c>
      <c r="N80" s="5">
        <f>SUM(B80:M80)</f>
        <v>624927.69999999995</v>
      </c>
      <c r="Q80" s="25"/>
    </row>
    <row r="81" spans="1:17" x14ac:dyDescent="0.2">
      <c r="A81" t="s">
        <v>74</v>
      </c>
      <c r="B81" s="5"/>
      <c r="C81" s="8"/>
      <c r="D81" s="8"/>
      <c r="E81" s="8"/>
      <c r="F81" s="8"/>
      <c r="G81" s="19"/>
      <c r="H81" s="19"/>
      <c r="I81" s="19"/>
      <c r="J81" s="19"/>
      <c r="K81" s="19"/>
      <c r="L81" s="15"/>
      <c r="M81" s="19"/>
      <c r="N81" s="5">
        <f>SUM(B81:M81)</f>
        <v>0</v>
      </c>
      <c r="Q81" s="25"/>
    </row>
    <row r="82" spans="1:17" x14ac:dyDescent="0.2">
      <c r="A82" t="s">
        <v>30</v>
      </c>
      <c r="B82" s="5">
        <v>56987.56</v>
      </c>
      <c r="C82" s="8">
        <v>54506.75</v>
      </c>
      <c r="D82" s="8">
        <v>58624.73</v>
      </c>
      <c r="E82" s="8">
        <v>61696.63</v>
      </c>
      <c r="F82" s="8">
        <v>53896.89</v>
      </c>
      <c r="G82" s="18">
        <v>57979.15</v>
      </c>
      <c r="H82" s="18">
        <v>55810.86</v>
      </c>
      <c r="I82" s="18">
        <v>55922.59</v>
      </c>
      <c r="J82" s="18">
        <v>56576.800000000003</v>
      </c>
      <c r="K82" s="18">
        <v>52562.05</v>
      </c>
      <c r="L82" s="10">
        <v>56208.62</v>
      </c>
      <c r="M82" s="18">
        <v>50952.55</v>
      </c>
      <c r="N82" s="5">
        <f>SUM(B82:M82)</f>
        <v>671725.18</v>
      </c>
      <c r="Q82" s="25"/>
    </row>
    <row r="83" spans="1:17" x14ac:dyDescent="0.2">
      <c r="A83" t="s">
        <v>1</v>
      </c>
      <c r="N83" s="5"/>
      <c r="Q83" s="25"/>
    </row>
    <row r="84" spans="1:17" x14ac:dyDescent="0.2">
      <c r="A84" t="s">
        <v>31</v>
      </c>
      <c r="B84" s="5">
        <f>SUM(B16:B82)</f>
        <v>1431669.8499999999</v>
      </c>
      <c r="C84" s="5">
        <f t="shared" ref="C84:L84" si="1">SUM(C16:C82)</f>
        <v>1369345.5500000003</v>
      </c>
      <c r="D84" s="5">
        <f t="shared" si="1"/>
        <v>1472799.6099999994</v>
      </c>
      <c r="E84" s="5">
        <f t="shared" si="1"/>
        <v>1549973.2499999995</v>
      </c>
      <c r="F84" s="5">
        <f t="shared" si="1"/>
        <v>1354024.43</v>
      </c>
      <c r="G84" s="5">
        <f t="shared" si="1"/>
        <v>1456580.8699999999</v>
      </c>
      <c r="H84" s="5">
        <f t="shared" si="1"/>
        <v>1402108.0499999998</v>
      </c>
      <c r="I84" s="5">
        <f t="shared" si="1"/>
        <v>1404914.97</v>
      </c>
      <c r="J84" s="5">
        <f>SUM(J16:J82)</f>
        <v>1421350.4300000002</v>
      </c>
      <c r="K84" s="5">
        <f>SUM(K16:K82)</f>
        <v>1320489.9100000001</v>
      </c>
      <c r="L84" s="5">
        <f t="shared" si="1"/>
        <v>1412100.8300000003</v>
      </c>
      <c r="M84" s="5">
        <f>SUM(M16:M82)</f>
        <v>1280055.26</v>
      </c>
      <c r="N84" s="5">
        <f>SUM(B84:M84)</f>
        <v>16875413.010000002</v>
      </c>
    </row>
    <row r="92" spans="1:17" x14ac:dyDescent="0.2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7" x14ac:dyDescent="0.2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7" x14ac:dyDescent="0.2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7" x14ac:dyDescent="0.2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7" x14ac:dyDescent="0.2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x14ac:dyDescent="0.2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x14ac:dyDescent="0.2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x14ac:dyDescent="0.2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x14ac:dyDescent="0.2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x14ac:dyDescent="0.2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x14ac:dyDescent="0.2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x14ac:dyDescent="0.2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x14ac:dyDescent="0.2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x14ac:dyDescent="0.2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x14ac:dyDescent="0.2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x14ac:dyDescent="0.2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x14ac:dyDescent="0.2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x14ac:dyDescent="0.2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x14ac:dyDescent="0.2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x14ac:dyDescent="0.2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x14ac:dyDescent="0.2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x14ac:dyDescent="0.2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x14ac:dyDescent="0.2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x14ac:dyDescent="0.2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x14ac:dyDescent="0.2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x14ac:dyDescent="0.2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x14ac:dyDescent="0.2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x14ac:dyDescent="0.2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x14ac:dyDescent="0.2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x14ac:dyDescent="0.2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x14ac:dyDescent="0.2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x14ac:dyDescent="0.2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x14ac:dyDescent="0.2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x14ac:dyDescent="0.2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x14ac:dyDescent="0.2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x14ac:dyDescent="0.2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x14ac:dyDescent="0.2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x14ac:dyDescent="0.2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x14ac:dyDescent="0.2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x14ac:dyDescent="0.2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x14ac:dyDescent="0.2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x14ac:dyDescent="0.2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x14ac:dyDescent="0.2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x14ac:dyDescent="0.2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x14ac:dyDescent="0.2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x14ac:dyDescent="0.2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x14ac:dyDescent="0.2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x14ac:dyDescent="0.2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x14ac:dyDescent="0.2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x14ac:dyDescent="0.2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x14ac:dyDescent="0.2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x14ac:dyDescent="0.2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x14ac:dyDescent="0.2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x14ac:dyDescent="0.2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x14ac:dyDescent="0.2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x14ac:dyDescent="0.2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x14ac:dyDescent="0.2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x14ac:dyDescent="0.2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x14ac:dyDescent="0.2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x14ac:dyDescent="0.2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x14ac:dyDescent="0.2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x14ac:dyDescent="0.2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x14ac:dyDescent="0.2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x14ac:dyDescent="0.2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x14ac:dyDescent="0.2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x14ac:dyDescent="0.2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x14ac:dyDescent="0.2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64" spans="2:13" x14ac:dyDescent="0.2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x14ac:dyDescent="0.2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x14ac:dyDescent="0.2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x14ac:dyDescent="0.2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x14ac:dyDescent="0.2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x14ac:dyDescent="0.2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x14ac:dyDescent="0.2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x14ac:dyDescent="0.2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x14ac:dyDescent="0.2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x14ac:dyDescent="0.2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x14ac:dyDescent="0.2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x14ac:dyDescent="0.2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x14ac:dyDescent="0.2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x14ac:dyDescent="0.2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x14ac:dyDescent="0.2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x14ac:dyDescent="0.2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x14ac:dyDescent="0.2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x14ac:dyDescent="0.2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x14ac:dyDescent="0.2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x14ac:dyDescent="0.2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x14ac:dyDescent="0.2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x14ac:dyDescent="0.2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x14ac:dyDescent="0.2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x14ac:dyDescent="0.2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x14ac:dyDescent="0.2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x14ac:dyDescent="0.2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x14ac:dyDescent="0.2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x14ac:dyDescent="0.2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x14ac:dyDescent="0.2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x14ac:dyDescent="0.2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x14ac:dyDescent="0.2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x14ac:dyDescent="0.2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x14ac:dyDescent="0.2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x14ac:dyDescent="0.2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x14ac:dyDescent="0.2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x14ac:dyDescent="0.2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x14ac:dyDescent="0.2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x14ac:dyDescent="0.2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x14ac:dyDescent="0.2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x14ac:dyDescent="0.2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x14ac:dyDescent="0.2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x14ac:dyDescent="0.2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x14ac:dyDescent="0.2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x14ac:dyDescent="0.2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x14ac:dyDescent="0.2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x14ac:dyDescent="0.2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x14ac:dyDescent="0.2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x14ac:dyDescent="0.2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x14ac:dyDescent="0.2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x14ac:dyDescent="0.2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x14ac:dyDescent="0.2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x14ac:dyDescent="0.2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x14ac:dyDescent="0.2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x14ac:dyDescent="0.2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x14ac:dyDescent="0.2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x14ac:dyDescent="0.2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x14ac:dyDescent="0.2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x14ac:dyDescent="0.2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x14ac:dyDescent="0.2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x14ac:dyDescent="0.2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x14ac:dyDescent="0.2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x14ac:dyDescent="0.2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x14ac:dyDescent="0.2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x14ac:dyDescent="0.2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x14ac:dyDescent="0.2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x14ac:dyDescent="0.2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x14ac:dyDescent="0.2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</sheetData>
  <mergeCells count="5">
    <mergeCell ref="A7:N7"/>
    <mergeCell ref="A3:N3"/>
    <mergeCell ref="A4:N4"/>
    <mergeCell ref="A5:N5"/>
    <mergeCell ref="A6:N6"/>
  </mergeCells>
  <phoneticPr fontId="0" type="noConversion"/>
  <pageMargins left="0.25" right="0.25" top="0.25" bottom="0.25" header="0" footer="0"/>
  <pageSetup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39"/>
  </sheetPr>
  <dimension ref="A1:N84"/>
  <sheetViews>
    <sheetView workbookViewId="0">
      <pane ySplit="13" topLeftCell="A14" activePane="bottomLeft" state="frozen"/>
      <selection pane="bottomLeft" activeCell="G16" sqref="G16"/>
    </sheetView>
  </sheetViews>
  <sheetFormatPr defaultRowHeight="12.75" x14ac:dyDescent="0.2"/>
  <cols>
    <col min="1" max="1" width="16.1640625" bestFit="1" customWidth="1"/>
    <col min="2" max="12" width="11.1640625" bestFit="1" customWidth="1"/>
    <col min="13" max="13" width="11.1640625" customWidth="1"/>
    <col min="14" max="14" width="12.6640625" customWidth="1"/>
  </cols>
  <sheetData>
    <row r="1" spans="1:14" x14ac:dyDescent="0.2">
      <c r="A1" t="str">
        <f>'SFY 19-20'!A1</f>
        <v>VALIDATED TAX RECEIPTS DATA FOR: JULY 2019 THROUGH JUNE 2020</v>
      </c>
      <c r="N1" t="s">
        <v>75</v>
      </c>
    </row>
    <row r="2" spans="1:14" hidden="1" x14ac:dyDescent="0.2"/>
    <row r="3" spans="1:14" hidden="1" x14ac:dyDescent="0.2">
      <c r="D3" s="6"/>
      <c r="E3" s="6"/>
      <c r="F3" s="6"/>
      <c r="G3" s="6"/>
      <c r="H3" s="6"/>
    </row>
    <row r="4" spans="1:14" x14ac:dyDescent="0.2">
      <c r="D4" s="6"/>
      <c r="E4" s="6"/>
      <c r="F4" s="6"/>
      <c r="G4" s="6"/>
      <c r="H4" s="6"/>
    </row>
    <row r="5" spans="1:14" x14ac:dyDescent="0.2">
      <c r="A5" s="27" t="s">
        <v>76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x14ac:dyDescent="0.2">
      <c r="A6" s="27" t="s">
        <v>77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27" t="s">
        <v>35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x14ac:dyDescent="0.2">
      <c r="A8" s="27" t="s">
        <v>36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x14ac:dyDescent="0.2">
      <c r="A9" s="27" t="s">
        <v>78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1" spans="1:14" hidden="1" x14ac:dyDescent="0.2"/>
    <row r="12" spans="1:14" hidden="1" x14ac:dyDescent="0.2"/>
    <row r="13" spans="1:14" x14ac:dyDescent="0.2">
      <c r="B13" s="1">
        <f>'Half-Cent to County before'!B13</f>
        <v>43647</v>
      </c>
      <c r="C13" s="1">
        <f>'Half-Cent to County before'!C13</f>
        <v>43678</v>
      </c>
      <c r="D13" s="1">
        <f>'Half-Cent to County before'!D13</f>
        <v>43709</v>
      </c>
      <c r="E13" s="1">
        <f>'Half-Cent to County before'!E13</f>
        <v>43739</v>
      </c>
      <c r="F13" s="1">
        <f>'Half-Cent to County before'!F13</f>
        <v>43770</v>
      </c>
      <c r="G13" s="1">
        <f>'Half-Cent to County before'!G13</f>
        <v>43800</v>
      </c>
      <c r="H13" s="1">
        <f>'Half-Cent to County before'!H13</f>
        <v>43831</v>
      </c>
      <c r="I13" s="1">
        <f>'Half-Cent to County before'!I13</f>
        <v>43862</v>
      </c>
      <c r="J13" s="1">
        <f>'Half-Cent to County before'!J13</f>
        <v>43891</v>
      </c>
      <c r="K13" s="1">
        <f>'Half-Cent to County before'!K13</f>
        <v>43922</v>
      </c>
      <c r="L13" s="1">
        <f>'Half-Cent to County before'!L13</f>
        <v>43952</v>
      </c>
      <c r="M13" s="1">
        <f>'Half-Cent to County before'!M13</f>
        <v>43983</v>
      </c>
      <c r="N13" s="1" t="str">
        <f>'Half-Cent to County before'!N13</f>
        <v>SFY19-20</v>
      </c>
    </row>
    <row r="14" spans="1:14" x14ac:dyDescent="0.2">
      <c r="A14" t="s">
        <v>0</v>
      </c>
    </row>
    <row r="15" spans="1:14" x14ac:dyDescent="0.2">
      <c r="A15" t="s">
        <v>1</v>
      </c>
    </row>
    <row r="16" spans="1:14" x14ac:dyDescent="0.2">
      <c r="A16" t="s">
        <v>38</v>
      </c>
      <c r="B16" s="8">
        <f>SUM('Half-Cent to County before'!B16+'Half-Cent to City Govs'!B16)</f>
        <v>1905416.46</v>
      </c>
      <c r="C16" s="8">
        <f>SUM('Half-Cent to County before'!C16+'Half-Cent to City Govs'!C16)</f>
        <v>1836564.25</v>
      </c>
      <c r="D16" s="8">
        <f>SUM('Half-Cent to County before'!D16+'Half-Cent to City Govs'!D16)</f>
        <v>1851512.42</v>
      </c>
      <c r="E16" s="8">
        <f>SUM('Half-Cent to County before'!E16+'Half-Cent to City Govs'!E16)</f>
        <v>1875506.87</v>
      </c>
      <c r="F16" s="8">
        <f>SUM('Half-Cent to County before'!F16+'Half-Cent to City Govs'!F16)</f>
        <v>1816356.21</v>
      </c>
      <c r="G16" s="5">
        <f>SUM('Half-Cent to County before'!G16+'Half-Cent to City Govs'!G16)</f>
        <v>1888937.1</v>
      </c>
      <c r="H16" s="5">
        <f>SUM('Half-Cent to County before'!H16+'Half-Cent to City Govs'!H16)</f>
        <v>1886955.99</v>
      </c>
      <c r="I16" s="5">
        <f>SUM('Half-Cent to County before'!I16+'Half-Cent to City Govs'!I16)</f>
        <v>2001484.12</v>
      </c>
      <c r="J16" s="5">
        <f>SUM('Half-Cent to County before'!J16+'Half-Cent to City Govs'!J16)</f>
        <v>1801192.49</v>
      </c>
      <c r="K16" s="5">
        <f>SUM('Half-Cent to County before'!K16+'Half-Cent to City Govs'!K16)</f>
        <v>1784827</v>
      </c>
      <c r="L16" s="5">
        <f>SUM('Half-Cent to County before'!L16+'Half-Cent to City Govs'!L16)</f>
        <v>1647260.23</v>
      </c>
      <c r="M16" s="5">
        <f>SUM('Half-Cent to County before'!M16+'Half-Cent to City Govs'!M16)</f>
        <v>1388348.56</v>
      </c>
      <c r="N16" s="5">
        <f t="shared" ref="N16:N79" si="0">SUM(B16:M16)</f>
        <v>21684361.699999999</v>
      </c>
    </row>
    <row r="17" spans="1:14" x14ac:dyDescent="0.2">
      <c r="A17" t="s">
        <v>39</v>
      </c>
      <c r="B17" s="8">
        <f>SUM('Half-Cent to County before'!B17+'Half-Cent to City Govs'!B17)</f>
        <v>119512.93</v>
      </c>
      <c r="C17" s="8">
        <f>SUM('Half-Cent to County before'!C17+'Half-Cent to City Govs'!C17)</f>
        <v>115068.1</v>
      </c>
      <c r="D17" s="8">
        <f>SUM('Half-Cent to County before'!D17+'Half-Cent to City Govs'!D17)</f>
        <v>111688.32000000001</v>
      </c>
      <c r="E17" s="8">
        <f>SUM('Half-Cent to County before'!E17+'Half-Cent to City Govs'!E17)</f>
        <v>99518.650000000009</v>
      </c>
      <c r="F17" s="8">
        <f>SUM('Half-Cent to County before'!F17+'Half-Cent to City Govs'!F17)</f>
        <v>100352.61</v>
      </c>
      <c r="G17" s="5">
        <f>SUM('Half-Cent to County before'!G17+'Half-Cent to City Govs'!G17)</f>
        <v>101321.85</v>
      </c>
      <c r="H17" s="5">
        <f>SUM('Half-Cent to County before'!H17+'Half-Cent to City Govs'!H17)</f>
        <v>91359.709999999992</v>
      </c>
      <c r="I17" s="5">
        <f>SUM('Half-Cent to County before'!I17+'Half-Cent to City Govs'!I17)</f>
        <v>110793.01</v>
      </c>
      <c r="J17" s="5">
        <f>SUM('Half-Cent to County before'!J17+'Half-Cent to City Govs'!J17)</f>
        <v>100993.70000000001</v>
      </c>
      <c r="K17" s="5">
        <f>SUM('Half-Cent to County before'!K17+'Half-Cent to City Govs'!K17)</f>
        <v>104882.23000000001</v>
      </c>
      <c r="L17" s="5">
        <f>SUM('Half-Cent to County before'!L17+'Half-Cent to City Govs'!L17)</f>
        <v>111982.90000000001</v>
      </c>
      <c r="M17" s="5">
        <f>SUM('Half-Cent to County before'!M17+'Half-Cent to City Govs'!M17)</f>
        <v>107063.70999999999</v>
      </c>
      <c r="N17" s="5">
        <f t="shared" si="0"/>
        <v>1274537.7199999997</v>
      </c>
    </row>
    <row r="18" spans="1:14" x14ac:dyDescent="0.2">
      <c r="A18" t="s">
        <v>40</v>
      </c>
      <c r="B18" s="8">
        <f>SUM('Half-Cent to County before'!B18+'Half-Cent to City Govs'!B18)</f>
        <v>2367865.73</v>
      </c>
      <c r="C18" s="8">
        <f>SUM('Half-Cent to County before'!C18+'Half-Cent to City Govs'!C18)</f>
        <v>2813506.32</v>
      </c>
      <c r="D18" s="8">
        <f>SUM('Half-Cent to County before'!D18+'Half-Cent to City Govs'!D18)</f>
        <v>2831259.17</v>
      </c>
      <c r="E18" s="8">
        <f>SUM('Half-Cent to County before'!E18+'Half-Cent to City Govs'!E18)</f>
        <v>2238756.9899999998</v>
      </c>
      <c r="F18" s="8">
        <f>SUM('Half-Cent to County before'!F18+'Half-Cent to City Govs'!F18)</f>
        <v>2083243.31</v>
      </c>
      <c r="G18" s="5">
        <f>SUM('Half-Cent to County before'!G18+'Half-Cent to City Govs'!G18)</f>
        <v>2027284</v>
      </c>
      <c r="H18" s="5">
        <f>SUM('Half-Cent to County before'!H18+'Half-Cent to City Govs'!H18)</f>
        <v>1732578.71</v>
      </c>
      <c r="I18" s="5">
        <f>SUM('Half-Cent to County before'!I18+'Half-Cent to City Govs'!I18)</f>
        <v>1920854.52</v>
      </c>
      <c r="J18" s="5">
        <f>SUM('Half-Cent to County before'!J18+'Half-Cent to City Govs'!J18)</f>
        <v>1779834.37</v>
      </c>
      <c r="K18" s="5">
        <f>SUM('Half-Cent to County before'!K18+'Half-Cent to City Govs'!K18)</f>
        <v>1731522.99</v>
      </c>
      <c r="L18" s="5">
        <f>SUM('Half-Cent to County before'!L18+'Half-Cent to City Govs'!L18)</f>
        <v>1658487.52</v>
      </c>
      <c r="M18" s="5">
        <f>SUM('Half-Cent to County before'!M18+'Half-Cent to City Govs'!M18)</f>
        <v>1382207.02</v>
      </c>
      <c r="N18" s="5">
        <f t="shared" si="0"/>
        <v>24567400.649999999</v>
      </c>
    </row>
    <row r="19" spans="1:14" x14ac:dyDescent="0.2">
      <c r="A19" t="s">
        <v>2</v>
      </c>
      <c r="B19" s="8">
        <f>SUM('Half-Cent to County before'!B19+'Half-Cent to City Govs'!B19)</f>
        <v>129697.17000000001</v>
      </c>
      <c r="C19" s="8">
        <f>SUM('Half-Cent to County before'!C19+'Half-Cent to City Govs'!C19)</f>
        <v>132812.67000000001</v>
      </c>
      <c r="D19" s="8">
        <f>SUM('Half-Cent to County before'!D19+'Half-Cent to City Govs'!D19)</f>
        <v>127216.85</v>
      </c>
      <c r="E19" s="8">
        <f>SUM('Half-Cent to County before'!E19+'Half-Cent to City Govs'!E19)</f>
        <v>129426.35</v>
      </c>
      <c r="F19" s="8">
        <f>SUM('Half-Cent to County before'!F19+'Half-Cent to City Govs'!F19)</f>
        <v>129311.53</v>
      </c>
      <c r="G19" s="5">
        <f>SUM('Half-Cent to County before'!G19+'Half-Cent to City Govs'!G19)</f>
        <v>136947.81</v>
      </c>
      <c r="H19" s="5">
        <f>SUM('Half-Cent to County before'!H19+'Half-Cent to City Govs'!H19)</f>
        <v>137029.97</v>
      </c>
      <c r="I19" s="5">
        <f>SUM('Half-Cent to County before'!I19+'Half-Cent to City Govs'!I19)</f>
        <v>149131.39000000001</v>
      </c>
      <c r="J19" s="5">
        <f>SUM('Half-Cent to County before'!J19+'Half-Cent to City Govs'!J19)</f>
        <v>130406.36</v>
      </c>
      <c r="K19" s="5">
        <f>SUM('Half-Cent to County before'!K19+'Half-Cent to City Govs'!K19)</f>
        <v>129638.97</v>
      </c>
      <c r="L19" s="5">
        <f>SUM('Half-Cent to County before'!L19+'Half-Cent to City Govs'!L19)</f>
        <v>137759.78</v>
      </c>
      <c r="M19" s="5">
        <f>SUM('Half-Cent to County before'!M19+'Half-Cent to City Govs'!M19)</f>
        <v>135113.66</v>
      </c>
      <c r="N19" s="5">
        <f t="shared" si="0"/>
        <v>1604492.5100000002</v>
      </c>
    </row>
    <row r="20" spans="1:14" x14ac:dyDescent="0.2">
      <c r="A20" t="s">
        <v>41</v>
      </c>
      <c r="B20" s="8">
        <f>SUM('Half-Cent to County before'!B20+'Half-Cent to City Govs'!B20)</f>
        <v>4258118.87</v>
      </c>
      <c r="C20" s="8">
        <f>SUM('Half-Cent to County before'!C20+'Half-Cent to City Govs'!C20)</f>
        <v>4247310.55</v>
      </c>
      <c r="D20" s="8">
        <f>SUM('Half-Cent to County before'!D20+'Half-Cent to City Govs'!D20)</f>
        <v>4126783</v>
      </c>
      <c r="E20" s="8">
        <f>SUM('Half-Cent to County before'!E20+'Half-Cent to City Govs'!E20)</f>
        <v>4069223.65</v>
      </c>
      <c r="F20" s="8">
        <f>SUM('Half-Cent to County before'!F20+'Half-Cent to City Govs'!F20)</f>
        <v>3681889.17</v>
      </c>
      <c r="G20" s="5">
        <f>SUM('Half-Cent to County before'!G20+'Half-Cent to City Govs'!G20)</f>
        <v>4094084.5300000003</v>
      </c>
      <c r="H20" s="5">
        <f>SUM('Half-Cent to County before'!H20+'Half-Cent to City Govs'!H20)</f>
        <v>4115228.03</v>
      </c>
      <c r="I20" s="5">
        <f>SUM('Half-Cent to County before'!I20+'Half-Cent to City Govs'!I20)</f>
        <v>4640800.75</v>
      </c>
      <c r="J20" s="5">
        <f>SUM('Half-Cent to County before'!J20+'Half-Cent to City Govs'!J20)</f>
        <v>4120850.58</v>
      </c>
      <c r="K20" s="5">
        <f>SUM('Half-Cent to County before'!K20+'Half-Cent to City Govs'!K20)</f>
        <v>4168184.89</v>
      </c>
      <c r="L20" s="5">
        <f>SUM('Half-Cent to County before'!L20+'Half-Cent to City Govs'!L20)</f>
        <v>3745380.25</v>
      </c>
      <c r="M20" s="5">
        <f>SUM('Half-Cent to County before'!M20+'Half-Cent to City Govs'!M20)</f>
        <v>3239427.9699999997</v>
      </c>
      <c r="N20" s="5">
        <f t="shared" si="0"/>
        <v>48507282.240000002</v>
      </c>
    </row>
    <row r="21" spans="1:14" x14ac:dyDescent="0.2">
      <c r="A21" t="s">
        <v>42</v>
      </c>
      <c r="B21" s="8">
        <f>SUM('Half-Cent to County before'!B21+'Half-Cent to City Govs'!B21)</f>
        <v>17524132.829999998</v>
      </c>
      <c r="C21" s="8">
        <f>SUM('Half-Cent to County before'!C21+'Half-Cent to City Govs'!C21)</f>
        <v>17319787.629999999</v>
      </c>
      <c r="D21" s="8">
        <f>SUM('Half-Cent to County before'!D21+'Half-Cent to City Govs'!D21)</f>
        <v>16841699.68</v>
      </c>
      <c r="E21" s="8">
        <f>SUM('Half-Cent to County before'!E21+'Half-Cent to City Govs'!E21)</f>
        <v>16748072.649999999</v>
      </c>
      <c r="F21" s="8">
        <f>SUM('Half-Cent to County before'!F21+'Half-Cent to City Govs'!F21)</f>
        <v>16290432.57</v>
      </c>
      <c r="G21" s="5">
        <f>SUM('Half-Cent to County before'!G21+'Half-Cent to City Govs'!G21)</f>
        <v>17351645.060000002</v>
      </c>
      <c r="H21" s="5">
        <f>SUM('Half-Cent to County before'!H21+'Half-Cent to City Govs'!H21)</f>
        <v>18027429.949999999</v>
      </c>
      <c r="I21" s="5">
        <f>SUM('Half-Cent to County before'!I21+'Half-Cent to City Govs'!I21)</f>
        <v>20641859.289999999</v>
      </c>
      <c r="J21" s="5">
        <f>SUM('Half-Cent to County before'!J21+'Half-Cent to City Govs'!J21)</f>
        <v>18050260.300000001</v>
      </c>
      <c r="K21" s="5">
        <f>SUM('Half-Cent to County before'!K21+'Half-Cent to City Govs'!K21)</f>
        <v>17128379.59</v>
      </c>
      <c r="L21" s="5">
        <f>SUM('Half-Cent to County before'!L21+'Half-Cent to City Govs'!L21)</f>
        <v>14500236.210000001</v>
      </c>
      <c r="M21" s="5">
        <f>SUM('Half-Cent to County before'!M21+'Half-Cent to City Govs'!M21)</f>
        <v>11162253.530000001</v>
      </c>
      <c r="N21" s="5">
        <f t="shared" si="0"/>
        <v>201586189.29000002</v>
      </c>
    </row>
    <row r="22" spans="1:14" x14ac:dyDescent="0.2">
      <c r="A22" t="s">
        <v>3</v>
      </c>
      <c r="B22" s="8">
        <f>SUM('Half-Cent to County before'!B22+'Half-Cent to City Govs'!B22)</f>
        <v>39473.089999999997</v>
      </c>
      <c r="C22" s="8">
        <f>SUM('Half-Cent to County before'!C22+'Half-Cent to City Govs'!C22)</f>
        <v>37898.79</v>
      </c>
      <c r="D22" s="8">
        <f>SUM('Half-Cent to County before'!D22+'Half-Cent to City Govs'!D22)</f>
        <v>37820.71</v>
      </c>
      <c r="E22" s="8">
        <f>SUM('Half-Cent to County before'!E22+'Half-Cent to City Govs'!E22)</f>
        <v>35869.18</v>
      </c>
      <c r="F22" s="8">
        <f>SUM('Half-Cent to County before'!F22+'Half-Cent to City Govs'!F22)</f>
        <v>34526.660000000003</v>
      </c>
      <c r="G22" s="5">
        <f>SUM('Half-Cent to County before'!G22+'Half-Cent to City Govs'!G22)</f>
        <v>35229.99</v>
      </c>
      <c r="H22" s="5">
        <f>SUM('Half-Cent to County before'!H22+'Half-Cent to City Govs'!H22)</f>
        <v>31314.280000000002</v>
      </c>
      <c r="I22" s="5">
        <f>SUM('Half-Cent to County before'!I22+'Half-Cent to City Govs'!I22)</f>
        <v>37279.79</v>
      </c>
      <c r="J22" s="5">
        <f>SUM('Half-Cent to County before'!J22+'Half-Cent to City Govs'!J22)</f>
        <v>31029.010000000002</v>
      </c>
      <c r="K22" s="5">
        <f>SUM('Half-Cent to County before'!K22+'Half-Cent to City Govs'!K22)</f>
        <v>31963.46</v>
      </c>
      <c r="L22" s="5">
        <f>SUM('Half-Cent to County before'!L22+'Half-Cent to City Govs'!L22)</f>
        <v>36562.89</v>
      </c>
      <c r="M22" s="5">
        <f>SUM('Half-Cent to County before'!M22+'Half-Cent to City Govs'!M22)</f>
        <v>35898.080000000002</v>
      </c>
      <c r="N22" s="5">
        <f t="shared" si="0"/>
        <v>424865.93000000005</v>
      </c>
    </row>
    <row r="23" spans="1:14" x14ac:dyDescent="0.2">
      <c r="A23" t="s">
        <v>43</v>
      </c>
      <c r="B23" s="8">
        <f>SUM('Half-Cent to County before'!B23+'Half-Cent to City Govs'!B23)</f>
        <v>1362140.67</v>
      </c>
      <c r="C23" s="8">
        <f>SUM('Half-Cent to County before'!C23+'Half-Cent to City Govs'!C23)</f>
        <v>1271709.32</v>
      </c>
      <c r="D23" s="8">
        <f>SUM('Half-Cent to County before'!D23+'Half-Cent to City Govs'!D23)</f>
        <v>1198978.68</v>
      </c>
      <c r="E23" s="8">
        <f>SUM('Half-Cent to County before'!E23+'Half-Cent to City Govs'!E23)</f>
        <v>1180892.8299999998</v>
      </c>
      <c r="F23" s="8">
        <f>SUM('Half-Cent to County before'!F23+'Half-Cent to City Govs'!F23)</f>
        <v>1214812.5599999998</v>
      </c>
      <c r="G23" s="5">
        <f>SUM('Half-Cent to County before'!G23+'Half-Cent to City Govs'!G23)</f>
        <v>1354612.5899999999</v>
      </c>
      <c r="H23" s="5">
        <f>SUM('Half-Cent to County before'!H23+'Half-Cent to City Govs'!H23)</f>
        <v>1442565.3099999998</v>
      </c>
      <c r="I23" s="5">
        <f>SUM('Half-Cent to County before'!I23+'Half-Cent to City Govs'!I23)</f>
        <v>1591127.01</v>
      </c>
      <c r="J23" s="5">
        <f>SUM('Half-Cent to County before'!J23+'Half-Cent to City Govs'!J23)</f>
        <v>1545798.85</v>
      </c>
      <c r="K23" s="5">
        <f>SUM('Half-Cent to County before'!K23+'Half-Cent to City Govs'!K23)</f>
        <v>1538219.8599999999</v>
      </c>
      <c r="L23" s="5">
        <f>SUM('Half-Cent to County before'!L23+'Half-Cent to City Govs'!L23)</f>
        <v>1363631.0799999998</v>
      </c>
      <c r="M23" s="5">
        <f>SUM('Half-Cent to County before'!M23+'Half-Cent to City Govs'!M23)</f>
        <v>1063900.54</v>
      </c>
      <c r="N23" s="5">
        <f t="shared" si="0"/>
        <v>16128389.299999997</v>
      </c>
    </row>
    <row r="24" spans="1:14" x14ac:dyDescent="0.2">
      <c r="A24" t="s">
        <v>44</v>
      </c>
      <c r="B24" s="8">
        <f>SUM('Half-Cent to County before'!B24+'Half-Cent to City Govs'!B24)</f>
        <v>858853.62</v>
      </c>
      <c r="C24" s="8">
        <f>SUM('Half-Cent to County before'!C24+'Half-Cent to City Govs'!C24)</f>
        <v>824595.25</v>
      </c>
      <c r="D24" s="8">
        <f>SUM('Half-Cent to County before'!D24+'Half-Cent to City Govs'!D24)</f>
        <v>817670.22</v>
      </c>
      <c r="E24" s="8">
        <f>SUM('Half-Cent to County before'!E24+'Half-Cent to City Govs'!E24)</f>
        <v>788248.75</v>
      </c>
      <c r="F24" s="8">
        <f>SUM('Half-Cent to County before'!F24+'Half-Cent to City Govs'!F24)</f>
        <v>708738.64</v>
      </c>
      <c r="G24" s="5">
        <f>SUM('Half-Cent to County before'!G24+'Half-Cent to City Govs'!G24)</f>
        <v>793216.33000000007</v>
      </c>
      <c r="H24" s="5">
        <f>SUM('Half-Cent to County before'!H24+'Half-Cent to City Govs'!H24)</f>
        <v>832013.37</v>
      </c>
      <c r="I24" s="5">
        <f>SUM('Half-Cent to County before'!I24+'Half-Cent to City Govs'!I24)</f>
        <v>867022.41999999993</v>
      </c>
      <c r="J24" s="5">
        <f>SUM('Half-Cent to County before'!J24+'Half-Cent to City Govs'!J24)</f>
        <v>854892.76</v>
      </c>
      <c r="K24" s="5">
        <f>SUM('Half-Cent to County before'!K24+'Half-Cent to City Govs'!K24)</f>
        <v>825647.54</v>
      </c>
      <c r="L24" s="5">
        <f>SUM('Half-Cent to County before'!L24+'Half-Cent to City Govs'!L24)</f>
        <v>804094.36</v>
      </c>
      <c r="M24" s="5">
        <f>SUM('Half-Cent to County before'!M24+'Half-Cent to City Govs'!M24)</f>
        <v>710324.34</v>
      </c>
      <c r="N24" s="5">
        <f t="shared" si="0"/>
        <v>9685317.5999999996</v>
      </c>
    </row>
    <row r="25" spans="1:14" x14ac:dyDescent="0.2">
      <c r="A25" t="s">
        <v>45</v>
      </c>
      <c r="B25" s="8">
        <f>SUM('Half-Cent to County before'!B25+'Half-Cent to City Govs'!B25)</f>
        <v>1106830.75</v>
      </c>
      <c r="C25" s="8">
        <f>SUM('Half-Cent to County before'!C25+'Half-Cent to City Govs'!C25)</f>
        <v>1073306.6000000001</v>
      </c>
      <c r="D25" s="8">
        <f>SUM('Half-Cent to County before'!D25+'Half-Cent to City Govs'!D25)</f>
        <v>1051203.55</v>
      </c>
      <c r="E25" s="8">
        <f>SUM('Half-Cent to County before'!E25+'Half-Cent to City Govs'!E25)</f>
        <v>1009633.36</v>
      </c>
      <c r="F25" s="8">
        <f>SUM('Half-Cent to County before'!F25+'Half-Cent to City Govs'!F25)</f>
        <v>1005792.9</v>
      </c>
      <c r="G25" s="5">
        <f>SUM('Half-Cent to County before'!G25+'Half-Cent to City Govs'!G25)</f>
        <v>1033681.54</v>
      </c>
      <c r="H25" s="5">
        <f>SUM('Half-Cent to County before'!H25+'Half-Cent to City Govs'!H25)</f>
        <v>1189117.6200000001</v>
      </c>
      <c r="I25" s="5">
        <f>SUM('Half-Cent to County before'!I25+'Half-Cent to City Govs'!I25)</f>
        <v>1171588.6499999999</v>
      </c>
      <c r="J25" s="5">
        <f>SUM('Half-Cent to County before'!J25+'Half-Cent to City Govs'!J25)</f>
        <v>976846.4</v>
      </c>
      <c r="K25" s="5">
        <f>SUM('Half-Cent to County before'!K25+'Half-Cent to City Govs'!K25)</f>
        <v>995696.12</v>
      </c>
      <c r="L25" s="5">
        <f>SUM('Half-Cent to County before'!L25+'Half-Cent to City Govs'!L25)</f>
        <v>1003363.46</v>
      </c>
      <c r="M25" s="5">
        <f>SUM('Half-Cent to County before'!M25+'Half-Cent to City Govs'!M25)</f>
        <v>907726.71</v>
      </c>
      <c r="N25" s="5">
        <f t="shared" si="0"/>
        <v>12524787.66</v>
      </c>
    </row>
    <row r="26" spans="1:14" x14ac:dyDescent="0.2">
      <c r="A26" t="s">
        <v>46</v>
      </c>
      <c r="B26" s="8">
        <f>SUM('Half-Cent to County before'!B26+'Half-Cent to City Govs'!B26)</f>
        <v>3850863.81</v>
      </c>
      <c r="C26" s="8">
        <f>SUM('Half-Cent to County before'!C26+'Half-Cent to City Govs'!C26)</f>
        <v>3489624.14</v>
      </c>
      <c r="D26" s="8">
        <f>SUM('Half-Cent to County before'!D26+'Half-Cent to City Govs'!D26)</f>
        <v>3375624.6599999997</v>
      </c>
      <c r="E26" s="8">
        <f>SUM('Half-Cent to County before'!E26+'Half-Cent to City Govs'!E26)</f>
        <v>3456644.67</v>
      </c>
      <c r="F26" s="8">
        <f>SUM('Half-Cent to County before'!F26+'Half-Cent to City Govs'!F26)</f>
        <v>3641701.91</v>
      </c>
      <c r="G26" s="5">
        <f>SUM('Half-Cent to County before'!G26+'Half-Cent to City Govs'!G26)</f>
        <v>4321078.18</v>
      </c>
      <c r="H26" s="5">
        <f>SUM('Half-Cent to County before'!H26+'Half-Cent to City Govs'!H26)</f>
        <v>4805742.6099999994</v>
      </c>
      <c r="I26" s="5">
        <f>SUM('Half-Cent to County before'!I26+'Half-Cent to City Govs'!I26)</f>
        <v>5578416.7999999998</v>
      </c>
      <c r="J26" s="5">
        <f>SUM('Half-Cent to County before'!J26+'Half-Cent to City Govs'!J26)</f>
        <v>5343334.59</v>
      </c>
      <c r="K26" s="5">
        <f>SUM('Half-Cent to County before'!K26+'Half-Cent to City Govs'!K26)</f>
        <v>5169089.9700000007</v>
      </c>
      <c r="L26" s="5">
        <f>SUM('Half-Cent to County before'!L26+'Half-Cent to City Govs'!L26)</f>
        <v>4043995.48</v>
      </c>
      <c r="M26" s="5">
        <f>SUM('Half-Cent to County before'!M26+'Half-Cent to City Govs'!M26)</f>
        <v>2732118.61</v>
      </c>
      <c r="N26" s="5">
        <f t="shared" si="0"/>
        <v>49808235.429999992</v>
      </c>
    </row>
    <row r="27" spans="1:14" x14ac:dyDescent="0.2">
      <c r="A27" t="s">
        <v>4</v>
      </c>
      <c r="B27" s="8">
        <f>SUM('Half-Cent to County before'!B27+'Half-Cent to City Govs'!B27)</f>
        <v>580637.77</v>
      </c>
      <c r="C27" s="8">
        <f>SUM('Half-Cent to County before'!C27+'Half-Cent to City Govs'!C27)</f>
        <v>554863.35999999999</v>
      </c>
      <c r="D27" s="8">
        <f>SUM('Half-Cent to County before'!D27+'Half-Cent to City Govs'!D27)</f>
        <v>522238.61</v>
      </c>
      <c r="E27" s="8">
        <f>SUM('Half-Cent to County before'!E27+'Half-Cent to City Govs'!E27)</f>
        <v>527901.32999999996</v>
      </c>
      <c r="F27" s="8">
        <f>SUM('Half-Cent to County before'!F27+'Half-Cent to City Govs'!F27)</f>
        <v>506808.13</v>
      </c>
      <c r="G27" s="5">
        <f>SUM('Half-Cent to County before'!G27+'Half-Cent to City Govs'!G27)</f>
        <v>634019.92999999993</v>
      </c>
      <c r="H27" s="5">
        <f>SUM('Half-Cent to County before'!H27+'Half-Cent to City Govs'!H27)</f>
        <v>529305.49</v>
      </c>
      <c r="I27" s="5">
        <f>SUM('Half-Cent to County before'!I27+'Half-Cent to City Govs'!I27)</f>
        <v>598077.89</v>
      </c>
      <c r="J27" s="5">
        <f>SUM('Half-Cent to County before'!J27+'Half-Cent to City Govs'!J27)</f>
        <v>502553.55</v>
      </c>
      <c r="K27" s="5">
        <f>SUM('Half-Cent to County before'!K27+'Half-Cent to City Govs'!K27)</f>
        <v>535144.46</v>
      </c>
      <c r="L27" s="5">
        <f>SUM('Half-Cent to County before'!L27+'Half-Cent to City Govs'!L27)</f>
        <v>509094.89</v>
      </c>
      <c r="M27" s="5">
        <f>SUM('Half-Cent to County before'!M27+'Half-Cent to City Govs'!M27)</f>
        <v>485812.56</v>
      </c>
      <c r="N27" s="5">
        <f t="shared" si="0"/>
        <v>6486457.9699999988</v>
      </c>
    </row>
    <row r="28" spans="1:14" x14ac:dyDescent="0.2">
      <c r="A28" t="s">
        <v>94</v>
      </c>
      <c r="B28" s="8">
        <f>SUM('Half-Cent to County before'!B28+'Half-Cent to City Govs'!B28)</f>
        <v>24652635.609999999</v>
      </c>
      <c r="C28" s="8">
        <f>SUM('Half-Cent to County before'!C28+'Half-Cent to City Govs'!C28)</f>
        <v>24374495.460000001</v>
      </c>
      <c r="D28" s="8">
        <f>SUM('Half-Cent to County before'!D28+'Half-Cent to City Govs'!D28)</f>
        <v>23617427.52</v>
      </c>
      <c r="E28" s="8">
        <f>SUM('Half-Cent to County before'!E28+'Half-Cent to City Govs'!E28)</f>
        <v>23261494.270000003</v>
      </c>
      <c r="F28" s="8">
        <f>SUM('Half-Cent to County before'!F28+'Half-Cent to City Govs'!F28)</f>
        <v>23261282.16</v>
      </c>
      <c r="G28" s="5">
        <f>SUM('Half-Cent to County before'!G28+'Half-Cent to City Govs'!G28)</f>
        <v>24535646.030000001</v>
      </c>
      <c r="H28" s="5">
        <f>SUM('Half-Cent to County before'!H28+'Half-Cent to City Govs'!H28)</f>
        <v>25178541.350000001</v>
      </c>
      <c r="I28" s="5">
        <f>SUM('Half-Cent to County before'!I28+'Half-Cent to City Govs'!I28)</f>
        <v>29809160.920000002</v>
      </c>
      <c r="J28" s="5">
        <f>SUM('Half-Cent to County before'!J28+'Half-Cent to City Govs'!J28)</f>
        <v>25895330.27</v>
      </c>
      <c r="K28" s="5">
        <f>SUM('Half-Cent to County before'!K28+'Half-Cent to City Govs'!K28)</f>
        <v>24139720.449999999</v>
      </c>
      <c r="L28" s="5">
        <f>SUM('Half-Cent to County before'!L28+'Half-Cent to City Govs'!L28)</f>
        <v>18366363.32</v>
      </c>
      <c r="M28" s="5">
        <f>SUM('Half-Cent to County before'!M28+'Half-Cent to City Govs'!M28)</f>
        <v>13804692.690000001</v>
      </c>
      <c r="N28" s="5">
        <f t="shared" si="0"/>
        <v>280896790.05000001</v>
      </c>
    </row>
    <row r="29" spans="1:14" x14ac:dyDescent="0.2">
      <c r="A29" t="s">
        <v>5</v>
      </c>
      <c r="B29" s="8">
        <f>SUM('Half-Cent to County before'!B29+'Half-Cent to City Govs'!B29)</f>
        <v>133116.67000000001</v>
      </c>
      <c r="C29" s="8">
        <f>SUM('Half-Cent to County before'!C29+'Half-Cent to City Govs'!C29)</f>
        <v>124673.53</v>
      </c>
      <c r="D29" s="8">
        <f>SUM('Half-Cent to County before'!D29+'Half-Cent to City Govs'!D29)</f>
        <v>102850.08</v>
      </c>
      <c r="E29" s="8">
        <f>SUM('Half-Cent to County before'!E29+'Half-Cent to City Govs'!E29)</f>
        <v>115206.11</v>
      </c>
      <c r="F29" s="8">
        <f>SUM('Half-Cent to County before'!F29+'Half-Cent to City Govs'!F29)</f>
        <v>107707.20999999999</v>
      </c>
      <c r="G29" s="5">
        <f>SUM('Half-Cent to County before'!G29+'Half-Cent to City Govs'!G29)</f>
        <v>114860.22</v>
      </c>
      <c r="H29" s="5">
        <f>SUM('Half-Cent to County before'!H29+'Half-Cent to City Govs'!H29)</f>
        <v>126395.28</v>
      </c>
      <c r="I29" s="5">
        <f>SUM('Half-Cent to County before'!I29+'Half-Cent to City Govs'!I29)</f>
        <v>142173</v>
      </c>
      <c r="J29" s="5">
        <f>SUM('Half-Cent to County before'!J29+'Half-Cent to City Govs'!J29)</f>
        <v>132718.07</v>
      </c>
      <c r="K29" s="5">
        <f>SUM('Half-Cent to County before'!K29+'Half-Cent to City Govs'!K29)</f>
        <v>138507.31</v>
      </c>
      <c r="L29" s="5">
        <f>SUM('Half-Cent to County before'!L29+'Half-Cent to City Govs'!L29)</f>
        <v>137387.99</v>
      </c>
      <c r="M29" s="5">
        <f>SUM('Half-Cent to County before'!M29+'Half-Cent to City Govs'!M29)</f>
        <v>122859.48000000001</v>
      </c>
      <c r="N29" s="5">
        <f t="shared" si="0"/>
        <v>1498454.95</v>
      </c>
    </row>
    <row r="30" spans="1:14" x14ac:dyDescent="0.2">
      <c r="A30" t="s">
        <v>6</v>
      </c>
      <c r="B30" s="8">
        <f>SUM('Half-Cent to County before'!B30+'Half-Cent to City Govs'!B30)</f>
        <v>35122.32</v>
      </c>
      <c r="C30" s="8">
        <f>SUM('Half-Cent to County before'!C30+'Half-Cent to City Govs'!C30)</f>
        <v>38307.189999999995</v>
      </c>
      <c r="D30" s="8">
        <f>SUM('Half-Cent to County before'!D30+'Half-Cent to City Govs'!D30)</f>
        <v>32833.270000000004</v>
      </c>
      <c r="E30" s="8">
        <f>SUM('Half-Cent to County before'!E30+'Half-Cent to City Govs'!E30)</f>
        <v>31161.65</v>
      </c>
      <c r="F30" s="8">
        <f>SUM('Half-Cent to County before'!F30+'Half-Cent to City Govs'!F30)</f>
        <v>34650.17</v>
      </c>
      <c r="G30" s="5">
        <f>SUM('Half-Cent to County before'!G30+'Half-Cent to City Govs'!G30)</f>
        <v>33106.730000000003</v>
      </c>
      <c r="H30" s="5">
        <f>SUM('Half-Cent to County before'!H30+'Half-Cent to City Govs'!H30)</f>
        <v>30246.3</v>
      </c>
      <c r="I30" s="5">
        <f>SUM('Half-Cent to County before'!I30+'Half-Cent to City Govs'!I30)</f>
        <v>36321.24</v>
      </c>
      <c r="J30" s="5">
        <f>SUM('Half-Cent to County before'!J30+'Half-Cent to City Govs'!J30)</f>
        <v>31857.489999999998</v>
      </c>
      <c r="K30" s="5">
        <f>SUM('Half-Cent to County before'!K30+'Half-Cent to City Govs'!K30)</f>
        <v>35364.89</v>
      </c>
      <c r="L30" s="5">
        <f>SUM('Half-Cent to County before'!L30+'Half-Cent to City Govs'!L30)</f>
        <v>37850.770000000004</v>
      </c>
      <c r="M30" s="5">
        <f>SUM('Half-Cent to County before'!M30+'Half-Cent to City Govs'!M30)</f>
        <v>35573.79</v>
      </c>
      <c r="N30" s="5">
        <f t="shared" si="0"/>
        <v>412395.81</v>
      </c>
    </row>
    <row r="31" spans="1:14" x14ac:dyDescent="0.2">
      <c r="A31" t="s">
        <v>47</v>
      </c>
      <c r="B31" s="8">
        <f>SUM('Half-Cent to County before'!B31+'Half-Cent to City Govs'!B31)</f>
        <v>9105576.25</v>
      </c>
      <c r="C31" s="8">
        <f>SUM('Half-Cent to County before'!C31+'Half-Cent to City Govs'!C31)</f>
        <v>8942764.2999999989</v>
      </c>
      <c r="D31" s="8">
        <f>SUM('Half-Cent to County before'!D31+'Half-Cent to City Govs'!D31)</f>
        <v>8890763.7899999991</v>
      </c>
      <c r="E31" s="8">
        <f>SUM('Half-Cent to County before'!E31+'Half-Cent to City Govs'!E31)</f>
        <v>8756524.9800000004</v>
      </c>
      <c r="F31" s="8">
        <f>SUM('Half-Cent to County before'!F31+'Half-Cent to City Govs'!F31)</f>
        <v>8274469.7299999995</v>
      </c>
      <c r="G31" s="5">
        <f>SUM('Half-Cent to County before'!G31+'Half-Cent to City Govs'!G31)</f>
        <v>8919046.9299999997</v>
      </c>
      <c r="H31" s="5">
        <f>SUM('Half-Cent to County before'!H31+'Half-Cent to City Govs'!H31)</f>
        <v>8808120.5399999991</v>
      </c>
      <c r="I31" s="5">
        <f>SUM('Half-Cent to County before'!I31+'Half-Cent to City Govs'!I31)</f>
        <v>9987839.7599999998</v>
      </c>
      <c r="J31" s="5">
        <f>SUM('Half-Cent to County before'!J31+'Half-Cent to City Govs'!J31)</f>
        <v>8446489.2599999998</v>
      </c>
      <c r="K31" s="5">
        <f>SUM('Half-Cent to County before'!K31+'Half-Cent to City Govs'!K31)</f>
        <v>8283381.0699999994</v>
      </c>
      <c r="L31" s="5">
        <f>SUM('Half-Cent to County before'!L31+'Half-Cent to City Govs'!L31)</f>
        <v>8104619.7800000003</v>
      </c>
      <c r="M31" s="5">
        <f>SUM('Half-Cent to County before'!M31+'Half-Cent to City Govs'!M31)</f>
        <v>7108922.1199999992</v>
      </c>
      <c r="N31" s="5">
        <f t="shared" si="0"/>
        <v>103628518.50999999</v>
      </c>
    </row>
    <row r="32" spans="1:14" x14ac:dyDescent="0.2">
      <c r="A32" t="s">
        <v>48</v>
      </c>
      <c r="B32" s="8">
        <f>SUM('Half-Cent to County before'!B32+'Half-Cent to City Govs'!B32)</f>
        <v>2925969.39</v>
      </c>
      <c r="C32" s="8">
        <f>SUM('Half-Cent to County before'!C32+'Half-Cent to City Govs'!C32)</f>
        <v>2980050.9000000004</v>
      </c>
      <c r="D32" s="8">
        <f>SUM('Half-Cent to County before'!D32+'Half-Cent to City Govs'!D32)</f>
        <v>2915908.31</v>
      </c>
      <c r="E32" s="8">
        <f>SUM('Half-Cent to County before'!E32+'Half-Cent to City Govs'!E32)</f>
        <v>2748620.48</v>
      </c>
      <c r="F32" s="8">
        <f>SUM('Half-Cent to County before'!F32+'Half-Cent to City Govs'!F32)</f>
        <v>2655764.4699999997</v>
      </c>
      <c r="G32" s="5">
        <f>SUM('Half-Cent to County before'!G32+'Half-Cent to City Govs'!G32)</f>
        <v>2591782.1199999996</v>
      </c>
      <c r="H32" s="5">
        <f>SUM('Half-Cent to County before'!H32+'Half-Cent to City Govs'!H32)</f>
        <v>2582379.75</v>
      </c>
      <c r="I32" s="5">
        <f>SUM('Half-Cent to County before'!I32+'Half-Cent to City Govs'!I32)</f>
        <v>3057726.3</v>
      </c>
      <c r="J32" s="5">
        <f>SUM('Half-Cent to County before'!J32+'Half-Cent to City Govs'!J32)</f>
        <v>2438184.4000000004</v>
      </c>
      <c r="K32" s="5">
        <f>SUM('Half-Cent to County before'!K32+'Half-Cent to City Govs'!K32)</f>
        <v>2491373.94</v>
      </c>
      <c r="L32" s="5">
        <f>SUM('Half-Cent to County before'!L32+'Half-Cent to City Govs'!L32)</f>
        <v>2406215.62</v>
      </c>
      <c r="M32" s="5">
        <f>SUM('Half-Cent to County before'!M32+'Half-Cent to City Govs'!M32)</f>
        <v>2146146.0699999998</v>
      </c>
      <c r="N32" s="5">
        <f t="shared" si="0"/>
        <v>31940121.750000007</v>
      </c>
    </row>
    <row r="33" spans="1:14" x14ac:dyDescent="0.2">
      <c r="A33" t="s">
        <v>7</v>
      </c>
      <c r="B33" s="8">
        <f>SUM('Half-Cent to County before'!B33+'Half-Cent to City Govs'!B33)</f>
        <v>529227.09</v>
      </c>
      <c r="C33" s="8">
        <f>SUM('Half-Cent to County before'!C33+'Half-Cent to City Govs'!C33)</f>
        <v>521081.31</v>
      </c>
      <c r="D33" s="8">
        <f>SUM('Half-Cent to County before'!D33+'Half-Cent to City Govs'!D33)</f>
        <v>498824.92</v>
      </c>
      <c r="E33" s="8">
        <f>SUM('Half-Cent to County before'!E33+'Half-Cent to City Govs'!E33)</f>
        <v>486923.93000000005</v>
      </c>
      <c r="F33" s="8">
        <f>SUM('Half-Cent to County before'!F33+'Half-Cent to City Govs'!F33)</f>
        <v>450983.33</v>
      </c>
      <c r="G33" s="5">
        <f>SUM('Half-Cent to County before'!G33+'Half-Cent to City Govs'!G33)</f>
        <v>495137.89</v>
      </c>
      <c r="H33" s="5">
        <f>SUM('Half-Cent to County before'!H33+'Half-Cent to City Govs'!H33)</f>
        <v>527181.73</v>
      </c>
      <c r="I33" s="5">
        <f>SUM('Half-Cent to County before'!I33+'Half-Cent to City Govs'!I33)</f>
        <v>562615.64</v>
      </c>
      <c r="J33" s="5">
        <f>SUM('Half-Cent to County before'!J33+'Half-Cent to City Govs'!J33)</f>
        <v>497044.66</v>
      </c>
      <c r="K33" s="5">
        <f>SUM('Half-Cent to County before'!K33+'Half-Cent to City Govs'!K33)</f>
        <v>499197</v>
      </c>
      <c r="L33" s="5">
        <f>SUM('Half-Cent to County before'!L33+'Half-Cent to City Govs'!L33)</f>
        <v>477104.81</v>
      </c>
      <c r="M33" s="5">
        <f>SUM('Half-Cent to County before'!M33+'Half-Cent to City Govs'!M33)</f>
        <v>409709.67000000004</v>
      </c>
      <c r="N33" s="5">
        <f t="shared" si="0"/>
        <v>5955031.9799999995</v>
      </c>
    </row>
    <row r="34" spans="1:14" x14ac:dyDescent="0.2">
      <c r="A34" t="s">
        <v>8</v>
      </c>
      <c r="B34" s="8">
        <f>SUM('Half-Cent to County before'!B34+'Half-Cent to City Govs'!B34)</f>
        <v>118065.92</v>
      </c>
      <c r="C34" s="8">
        <f>SUM('Half-Cent to County before'!C34+'Half-Cent to City Govs'!C34)</f>
        <v>167995.64</v>
      </c>
      <c r="D34" s="8">
        <f>SUM('Half-Cent to County before'!D34+'Half-Cent to City Govs'!D34)</f>
        <v>131388.78999999998</v>
      </c>
      <c r="E34" s="8">
        <f>SUM('Half-Cent to County before'!E34+'Half-Cent to City Govs'!E34)</f>
        <v>93907.94</v>
      </c>
      <c r="F34" s="8">
        <f>SUM('Half-Cent to County before'!F34+'Half-Cent to City Govs'!F34)</f>
        <v>89422.84</v>
      </c>
      <c r="G34" s="5">
        <f>SUM('Half-Cent to County before'!G34+'Half-Cent to City Govs'!G34)</f>
        <v>81323.97</v>
      </c>
      <c r="H34" s="5">
        <f>SUM('Half-Cent to County before'!H34+'Half-Cent to City Govs'!H34)</f>
        <v>66748.600000000006</v>
      </c>
      <c r="I34" s="5">
        <f>SUM('Half-Cent to County before'!I34+'Half-Cent to City Govs'!I34)</f>
        <v>72233.5</v>
      </c>
      <c r="J34" s="5">
        <f>SUM('Half-Cent to County before'!J34+'Half-Cent to City Govs'!J34)</f>
        <v>62819.01</v>
      </c>
      <c r="K34" s="5">
        <f>SUM('Half-Cent to County before'!K34+'Half-Cent to City Govs'!K34)</f>
        <v>74294.17</v>
      </c>
      <c r="L34" s="5">
        <f>SUM('Half-Cent to County before'!L34+'Half-Cent to City Govs'!L34)</f>
        <v>75766.179999999993</v>
      </c>
      <c r="M34" s="5">
        <f>SUM('Half-Cent to County before'!M34+'Half-Cent to City Govs'!M34)</f>
        <v>51479.509999999995</v>
      </c>
      <c r="N34" s="5">
        <f t="shared" si="0"/>
        <v>1085446.07</v>
      </c>
    </row>
    <row r="35" spans="1:14" x14ac:dyDescent="0.2">
      <c r="A35" t="s">
        <v>9</v>
      </c>
      <c r="B35" s="8">
        <f>SUM('Half-Cent to County before'!B35+'Half-Cent to City Govs'!B35)</f>
        <v>186894.1</v>
      </c>
      <c r="C35" s="8">
        <f>SUM('Half-Cent to County before'!C35+'Half-Cent to City Govs'!C35)</f>
        <v>201032.59000000003</v>
      </c>
      <c r="D35" s="8">
        <f>SUM('Half-Cent to County before'!D35+'Half-Cent to City Govs'!D35)</f>
        <v>180316.65</v>
      </c>
      <c r="E35" s="8">
        <f>SUM('Half-Cent to County before'!E35+'Half-Cent to City Govs'!E35)</f>
        <v>190564.98</v>
      </c>
      <c r="F35" s="8">
        <f>SUM('Half-Cent to County before'!F35+'Half-Cent to City Govs'!F35)</f>
        <v>183673.41</v>
      </c>
      <c r="G35" s="5">
        <f>SUM('Half-Cent to County before'!G35+'Half-Cent to City Govs'!G35)</f>
        <v>177924.23</v>
      </c>
      <c r="H35" s="5">
        <f>SUM('Half-Cent to County before'!H35+'Half-Cent to City Govs'!H35)</f>
        <v>171714.95</v>
      </c>
      <c r="I35" s="5">
        <f>SUM('Half-Cent to County before'!I35+'Half-Cent to City Govs'!I35)</f>
        <v>189495.65</v>
      </c>
      <c r="J35" s="5">
        <f>SUM('Half-Cent to County before'!J35+'Half-Cent to City Govs'!J35)</f>
        <v>167227.5</v>
      </c>
      <c r="K35" s="5">
        <f>SUM('Half-Cent to County before'!K35+'Half-Cent to City Govs'!K35)</f>
        <v>163905.35</v>
      </c>
      <c r="L35" s="5">
        <f>SUM('Half-Cent to County before'!L35+'Half-Cent to City Govs'!L35)</f>
        <v>201765.85</v>
      </c>
      <c r="M35" s="5">
        <f>SUM('Half-Cent to County before'!M35+'Half-Cent to City Govs'!M35)</f>
        <v>176968.22</v>
      </c>
      <c r="N35" s="5">
        <f t="shared" si="0"/>
        <v>2191483.4800000004</v>
      </c>
    </row>
    <row r="36" spans="1:14" x14ac:dyDescent="0.2">
      <c r="A36" t="s">
        <v>10</v>
      </c>
      <c r="B36" s="8">
        <f>SUM('Half-Cent to County before'!B36+'Half-Cent to City Govs'!B36)</f>
        <v>44048.759999999995</v>
      </c>
      <c r="C36" s="8">
        <f>SUM('Half-Cent to County before'!C36+'Half-Cent to City Govs'!C36)</f>
        <v>44710.76</v>
      </c>
      <c r="D36" s="8">
        <f>SUM('Half-Cent to County before'!D36+'Half-Cent to City Govs'!D36)</f>
        <v>40675.020000000004</v>
      </c>
      <c r="E36" s="8">
        <f>SUM('Half-Cent to County before'!E36+'Half-Cent to City Govs'!E36)</f>
        <v>33554.06</v>
      </c>
      <c r="F36" s="8">
        <f>SUM('Half-Cent to County before'!F36+'Half-Cent to City Govs'!F36)</f>
        <v>32999.47</v>
      </c>
      <c r="G36" s="5">
        <f>SUM('Half-Cent to County before'!G36+'Half-Cent to City Govs'!G36)</f>
        <v>33969.410000000003</v>
      </c>
      <c r="H36" s="5">
        <f>SUM('Half-Cent to County before'!H36+'Half-Cent to City Govs'!H36)</f>
        <v>32483.17</v>
      </c>
      <c r="I36" s="5">
        <f>SUM('Half-Cent to County before'!I36+'Half-Cent to City Govs'!I36)</f>
        <v>33777.9</v>
      </c>
      <c r="J36" s="5">
        <f>SUM('Half-Cent to County before'!J36+'Half-Cent to City Govs'!J36)</f>
        <v>37799.94</v>
      </c>
      <c r="K36" s="5">
        <f>SUM('Half-Cent to County before'!K36+'Half-Cent to City Govs'!K36)</f>
        <v>36738.81</v>
      </c>
      <c r="L36" s="5">
        <f>SUM('Half-Cent to County before'!L36+'Half-Cent to City Govs'!L36)</f>
        <v>37317.24</v>
      </c>
      <c r="M36" s="5">
        <f>SUM('Half-Cent to County before'!M36+'Half-Cent to City Govs'!M36)</f>
        <v>39107.379999999997</v>
      </c>
      <c r="N36" s="5">
        <f t="shared" si="0"/>
        <v>447181.92</v>
      </c>
    </row>
    <row r="37" spans="1:14" x14ac:dyDescent="0.2">
      <c r="A37" t="s">
        <v>11</v>
      </c>
      <c r="B37" s="8">
        <f>SUM('Half-Cent to County before'!B37+'Half-Cent to City Govs'!B37)</f>
        <v>30003.08</v>
      </c>
      <c r="C37" s="8">
        <f>SUM('Half-Cent to County before'!C37+'Half-Cent to City Govs'!C37)</f>
        <v>26945.18</v>
      </c>
      <c r="D37" s="8">
        <f>SUM('Half-Cent to County before'!D37+'Half-Cent to City Govs'!D37)</f>
        <v>29822.36</v>
      </c>
      <c r="E37" s="8">
        <f>SUM('Half-Cent to County before'!E37+'Half-Cent to City Govs'!E37)</f>
        <v>29879.46</v>
      </c>
      <c r="F37" s="8">
        <f>SUM('Half-Cent to County before'!F37+'Half-Cent to City Govs'!F37)</f>
        <v>36137.119999999995</v>
      </c>
      <c r="G37" s="5">
        <f>SUM('Half-Cent to County before'!G37+'Half-Cent to City Govs'!G37)</f>
        <v>30274.63</v>
      </c>
      <c r="H37" s="5">
        <f>SUM('Half-Cent to County before'!H37+'Half-Cent to City Govs'!H37)</f>
        <v>30677.85</v>
      </c>
      <c r="I37" s="5">
        <f>SUM('Half-Cent to County before'!I37+'Half-Cent to City Govs'!I37)</f>
        <v>30701.7</v>
      </c>
      <c r="J37" s="5">
        <f>SUM('Half-Cent to County before'!J37+'Half-Cent to City Govs'!J37)</f>
        <v>31056.82</v>
      </c>
      <c r="K37" s="5">
        <f>SUM('Half-Cent to County before'!K37+'Half-Cent to City Govs'!K37)</f>
        <v>27247.16</v>
      </c>
      <c r="L37" s="5">
        <f>SUM('Half-Cent to County before'!L37+'Half-Cent to City Govs'!L37)</f>
        <v>26640.590000000004</v>
      </c>
      <c r="M37" s="5">
        <f>SUM('Half-Cent to County before'!M37+'Half-Cent to City Govs'!M37)</f>
        <v>26343.21</v>
      </c>
      <c r="N37" s="5">
        <f t="shared" si="0"/>
        <v>355729.16000000003</v>
      </c>
    </row>
    <row r="38" spans="1:14" x14ac:dyDescent="0.2">
      <c r="A38" t="s">
        <v>49</v>
      </c>
      <c r="B38" s="8">
        <f>SUM('Half-Cent to County before'!B38+'Half-Cent to City Govs'!B38)</f>
        <v>98238.14</v>
      </c>
      <c r="C38" s="8">
        <f>SUM('Half-Cent to County before'!C38+'Half-Cent to City Govs'!C38)</f>
        <v>129702.98999999999</v>
      </c>
      <c r="D38" s="8">
        <f>SUM('Half-Cent to County before'!D38+'Half-Cent to City Govs'!D38)</f>
        <v>116855.85</v>
      </c>
      <c r="E38" s="8">
        <f>SUM('Half-Cent to County before'!E38+'Half-Cent to City Govs'!E38)</f>
        <v>90205.59</v>
      </c>
      <c r="F38" s="8">
        <f>SUM('Half-Cent to County before'!F38+'Half-Cent to City Govs'!F38)</f>
        <v>85539.09</v>
      </c>
      <c r="G38" s="5">
        <f>SUM('Half-Cent to County before'!G38+'Half-Cent to City Govs'!G38)</f>
        <v>80497.31</v>
      </c>
      <c r="H38" s="5">
        <f>SUM('Half-Cent to County before'!H38+'Half-Cent to City Govs'!H38)</f>
        <v>63589.35</v>
      </c>
      <c r="I38" s="5">
        <f>SUM('Half-Cent to County before'!I38+'Half-Cent to City Govs'!I38)</f>
        <v>75483.62</v>
      </c>
      <c r="J38" s="5">
        <f>SUM('Half-Cent to County before'!J38+'Half-Cent to City Govs'!J38)</f>
        <v>49816.11</v>
      </c>
      <c r="K38" s="5">
        <f>SUM('Half-Cent to County before'!K38+'Half-Cent to City Govs'!K38)</f>
        <v>72597.930000000008</v>
      </c>
      <c r="L38" s="5">
        <f>SUM('Half-Cent to County before'!L38+'Half-Cent to City Govs'!L38)</f>
        <v>75650.83</v>
      </c>
      <c r="M38" s="5">
        <f>SUM('Half-Cent to County before'!M38+'Half-Cent to City Govs'!M38)</f>
        <v>64176.41</v>
      </c>
      <c r="N38" s="5">
        <f t="shared" si="0"/>
        <v>1002353.22</v>
      </c>
    </row>
    <row r="39" spans="1:14" x14ac:dyDescent="0.2">
      <c r="A39" t="s">
        <v>12</v>
      </c>
      <c r="B39" s="8">
        <f>SUM('Half-Cent to County before'!B39+'Half-Cent to City Govs'!B39)</f>
        <v>42144.13</v>
      </c>
      <c r="C39" s="8">
        <f>SUM('Half-Cent to County before'!C39+'Half-Cent to City Govs'!C39)</f>
        <v>52872.899999999994</v>
      </c>
      <c r="D39" s="8">
        <f>SUM('Half-Cent to County before'!D39+'Half-Cent to City Govs'!D39)</f>
        <v>46126.77</v>
      </c>
      <c r="E39" s="8">
        <f>SUM('Half-Cent to County before'!E39+'Half-Cent to City Govs'!E39)</f>
        <v>43073.45</v>
      </c>
      <c r="F39" s="8">
        <f>SUM('Half-Cent to County before'!F39+'Half-Cent to City Govs'!F39)</f>
        <v>43603.72</v>
      </c>
      <c r="G39" s="5">
        <f>SUM('Half-Cent to County before'!G39+'Half-Cent to City Govs'!G39)</f>
        <v>46331.89</v>
      </c>
      <c r="H39" s="5">
        <f>SUM('Half-Cent to County before'!H39+'Half-Cent to City Govs'!H39)</f>
        <v>41348.86</v>
      </c>
      <c r="I39" s="5">
        <f>SUM('Half-Cent to County before'!I39+'Half-Cent to City Govs'!I39)</f>
        <v>51557.7</v>
      </c>
      <c r="J39" s="5">
        <f>SUM('Half-Cent to County before'!J39+'Half-Cent to City Govs'!J39)</f>
        <v>48031.299999999996</v>
      </c>
      <c r="K39" s="5">
        <f>SUM('Half-Cent to County before'!K39+'Half-Cent to City Govs'!K39)</f>
        <v>48742.39</v>
      </c>
      <c r="L39" s="5">
        <f>SUM('Half-Cent to County before'!L39+'Half-Cent to City Govs'!L39)</f>
        <v>44413.770000000004</v>
      </c>
      <c r="M39" s="5">
        <f>SUM('Half-Cent to County before'!M39+'Half-Cent to City Govs'!M39)</f>
        <v>39543.61</v>
      </c>
      <c r="N39" s="5">
        <f t="shared" si="0"/>
        <v>547790.49</v>
      </c>
    </row>
    <row r="40" spans="1:14" x14ac:dyDescent="0.2">
      <c r="A40" t="s">
        <v>13</v>
      </c>
      <c r="B40" s="5">
        <f>SUM('Half-Cent to County before'!B40+'Half-Cent to City Govs'!B40)</f>
        <v>84635.6</v>
      </c>
      <c r="C40" s="8">
        <f>SUM('Half-Cent to County before'!C40+'Half-Cent to City Govs'!C40)</f>
        <v>80944.3</v>
      </c>
      <c r="D40" s="8">
        <f>SUM('Half-Cent to County before'!D40+'Half-Cent to City Govs'!D40)</f>
        <v>82662.179999999993</v>
      </c>
      <c r="E40" s="8">
        <f>SUM('Half-Cent to County before'!E40+'Half-Cent to City Govs'!E40)</f>
        <v>79941.489999999991</v>
      </c>
      <c r="F40" s="8">
        <f>SUM('Half-Cent to County before'!F40+'Half-Cent to City Govs'!F40)</f>
        <v>73080.89</v>
      </c>
      <c r="G40" s="5">
        <f>SUM('Half-Cent to County before'!G40+'Half-Cent to City Govs'!G40)</f>
        <v>84401.46</v>
      </c>
      <c r="H40" s="5">
        <f>SUM('Half-Cent to County before'!H40+'Half-Cent to City Govs'!H40)</f>
        <v>80820.75</v>
      </c>
      <c r="I40" s="5">
        <f>SUM('Half-Cent to County before'!I40+'Half-Cent to City Govs'!I40)</f>
        <v>86016.25</v>
      </c>
      <c r="J40" s="5">
        <f>SUM('Half-Cent to County before'!J40+'Half-Cent to City Govs'!J40)</f>
        <v>81927.25</v>
      </c>
      <c r="K40" s="5">
        <f>SUM('Half-Cent to County before'!K40+'Half-Cent to City Govs'!K40)</f>
        <v>92985.53</v>
      </c>
      <c r="L40" s="5">
        <f>SUM('Half-Cent to County before'!L40+'Half-Cent to City Govs'!L40)</f>
        <v>87077.77</v>
      </c>
      <c r="M40" s="5">
        <f>SUM('Half-Cent to County before'!M40+'Half-Cent to City Govs'!M40)</f>
        <v>82020.639999999999</v>
      </c>
      <c r="N40" s="5">
        <f t="shared" si="0"/>
        <v>996514.1100000001</v>
      </c>
    </row>
    <row r="41" spans="1:14" x14ac:dyDescent="0.2">
      <c r="A41" t="s">
        <v>14</v>
      </c>
      <c r="B41" s="5">
        <f>SUM('Half-Cent to County before'!B41+'Half-Cent to City Govs'!B41)</f>
        <v>181996.96000000002</v>
      </c>
      <c r="C41" s="8">
        <f>SUM('Half-Cent to County before'!C41+'Half-Cent to City Govs'!C41)</f>
        <v>169707.82</v>
      </c>
      <c r="D41" s="8">
        <f>SUM('Half-Cent to County before'!D41+'Half-Cent to City Govs'!D41)</f>
        <v>150570.10999999999</v>
      </c>
      <c r="E41" s="8">
        <f>SUM('Half-Cent to County before'!E41+'Half-Cent to City Govs'!E41)</f>
        <v>150936.68</v>
      </c>
      <c r="F41" s="8">
        <f>SUM('Half-Cent to County before'!F41+'Half-Cent to City Govs'!F41)</f>
        <v>171541.97999999998</v>
      </c>
      <c r="G41" s="5">
        <f>SUM('Half-Cent to County before'!G41+'Half-Cent to City Govs'!G41)</f>
        <v>178819.88999999998</v>
      </c>
      <c r="H41" s="5">
        <f>SUM('Half-Cent to County before'!H41+'Half-Cent to City Govs'!H41)</f>
        <v>183211.75</v>
      </c>
      <c r="I41" s="5">
        <f>SUM('Half-Cent to County before'!I41+'Half-Cent to City Govs'!I41)</f>
        <v>206997.56</v>
      </c>
      <c r="J41" s="5">
        <f>SUM('Half-Cent to County before'!J41+'Half-Cent to City Govs'!J41)</f>
        <v>176569.24</v>
      </c>
      <c r="K41" s="5">
        <f>SUM('Half-Cent to County before'!K41+'Half-Cent to City Govs'!K41)</f>
        <v>161509.43</v>
      </c>
      <c r="L41" s="5">
        <f>SUM('Half-Cent to County before'!L41+'Half-Cent to City Govs'!L41)</f>
        <v>163338.44</v>
      </c>
      <c r="M41" s="5">
        <f>SUM('Half-Cent to County before'!M41+'Half-Cent to City Govs'!M41)</f>
        <v>178628.16</v>
      </c>
      <c r="N41" s="5">
        <f t="shared" si="0"/>
        <v>2073828.0199999998</v>
      </c>
    </row>
    <row r="42" spans="1:14" x14ac:dyDescent="0.2">
      <c r="A42" t="s">
        <v>50</v>
      </c>
      <c r="B42" s="5">
        <f>SUM('Half-Cent to County before'!B42+'Half-Cent to City Govs'!B42)</f>
        <v>894682.62</v>
      </c>
      <c r="C42" s="8">
        <f>SUM('Half-Cent to County before'!C42+'Half-Cent to City Govs'!C42)</f>
        <v>887916.88</v>
      </c>
      <c r="D42" s="8">
        <f>SUM('Half-Cent to County before'!D42+'Half-Cent to City Govs'!D42)</f>
        <v>841437.49</v>
      </c>
      <c r="E42" s="8">
        <f>SUM('Half-Cent to County before'!E42+'Half-Cent to City Govs'!E42)</f>
        <v>823685.04999999993</v>
      </c>
      <c r="F42" s="8">
        <f>SUM('Half-Cent to County before'!F42+'Half-Cent to City Govs'!F42)</f>
        <v>840501.48</v>
      </c>
      <c r="G42" s="5">
        <f>SUM('Half-Cent to County before'!G42+'Half-Cent to City Govs'!G42)</f>
        <v>916309.82000000007</v>
      </c>
      <c r="H42" s="5">
        <f>SUM('Half-Cent to County before'!H42+'Half-Cent to City Govs'!H42)</f>
        <v>928133.59000000008</v>
      </c>
      <c r="I42" s="5">
        <f>SUM('Half-Cent to County before'!I42+'Half-Cent to City Govs'!I42)</f>
        <v>1000793.13</v>
      </c>
      <c r="J42" s="5">
        <f>SUM('Half-Cent to County before'!J42+'Half-Cent to City Govs'!J42)</f>
        <v>917179.46</v>
      </c>
      <c r="K42" s="5">
        <f>SUM('Half-Cent to County before'!K42+'Half-Cent to City Govs'!K42)</f>
        <v>868412.59000000008</v>
      </c>
      <c r="L42" s="5">
        <f>SUM('Half-Cent to County before'!L42+'Half-Cent to City Govs'!L42)</f>
        <v>871788.18</v>
      </c>
      <c r="M42" s="5">
        <f>SUM('Half-Cent to County before'!M42+'Half-Cent to City Govs'!M42)</f>
        <v>772551.39</v>
      </c>
      <c r="N42" s="5">
        <f t="shared" si="0"/>
        <v>10563391.68</v>
      </c>
    </row>
    <row r="43" spans="1:14" x14ac:dyDescent="0.2">
      <c r="A43" t="s">
        <v>15</v>
      </c>
      <c r="B43" s="5">
        <f>SUM('Half-Cent to County before'!B43+'Half-Cent to City Govs'!B43)</f>
        <v>522919.00999999995</v>
      </c>
      <c r="C43" s="8">
        <f>SUM('Half-Cent to County before'!C43+'Half-Cent to City Govs'!C43)</f>
        <v>498828.41</v>
      </c>
      <c r="D43" s="8">
        <f>SUM('Half-Cent to County before'!D43+'Half-Cent to City Govs'!D43)</f>
        <v>480374.95</v>
      </c>
      <c r="E43" s="8">
        <f>SUM('Half-Cent to County before'!E43+'Half-Cent to City Govs'!E43)</f>
        <v>481840.98</v>
      </c>
      <c r="F43" s="8">
        <f>SUM('Half-Cent to County before'!F43+'Half-Cent to City Govs'!F43)</f>
        <v>478246.06</v>
      </c>
      <c r="G43" s="5">
        <f>SUM('Half-Cent to County before'!G43+'Half-Cent to City Govs'!G43)</f>
        <v>526058.65</v>
      </c>
      <c r="H43" s="5">
        <f>SUM('Half-Cent to County before'!H43+'Half-Cent to City Govs'!H43)</f>
        <v>534697.38</v>
      </c>
      <c r="I43" s="5">
        <f>SUM('Half-Cent to County before'!I43+'Half-Cent to City Govs'!I43)</f>
        <v>586593.21</v>
      </c>
      <c r="J43" s="5">
        <f>SUM('Half-Cent to County before'!J43+'Half-Cent to City Govs'!J43)</f>
        <v>555752.49</v>
      </c>
      <c r="K43" s="5">
        <f>SUM('Half-Cent to County before'!K43+'Half-Cent to City Govs'!K43)</f>
        <v>568638.36</v>
      </c>
      <c r="L43" s="5">
        <f>SUM('Half-Cent to County before'!L43+'Half-Cent to City Govs'!L43)</f>
        <v>555128.46</v>
      </c>
      <c r="M43" s="5">
        <f>SUM('Half-Cent to County before'!M43+'Half-Cent to City Govs'!M43)</f>
        <v>462612.5</v>
      </c>
      <c r="N43" s="5">
        <f t="shared" si="0"/>
        <v>6251690.46</v>
      </c>
    </row>
    <row r="44" spans="1:14" x14ac:dyDescent="0.2">
      <c r="A44" t="s">
        <v>51</v>
      </c>
      <c r="B44" s="5">
        <f>SUM('Half-Cent to County before'!B44+'Half-Cent to City Govs'!B44)</f>
        <v>13106939.449999999</v>
      </c>
      <c r="C44" s="8">
        <f>SUM('Half-Cent to County before'!C44+'Half-Cent to City Govs'!C44)</f>
        <v>12676601.58</v>
      </c>
      <c r="D44" s="8">
        <f>SUM('Half-Cent to County before'!D44+'Half-Cent to City Govs'!D44)</f>
        <v>12221787.960000001</v>
      </c>
      <c r="E44" s="8">
        <f>SUM('Half-Cent to County before'!E44+'Half-Cent to City Govs'!E44)</f>
        <v>12436307.15</v>
      </c>
      <c r="F44" s="8">
        <f>SUM('Half-Cent to County before'!F44+'Half-Cent to City Govs'!F44)</f>
        <v>12439075.439999999</v>
      </c>
      <c r="G44" s="5">
        <f>SUM('Half-Cent to County before'!G44+'Half-Cent to City Govs'!G44)</f>
        <v>12877256.620000001</v>
      </c>
      <c r="H44" s="5">
        <f>SUM('Half-Cent to County before'!H44+'Half-Cent to City Govs'!H44)</f>
        <v>12988629.030000001</v>
      </c>
      <c r="I44" s="5">
        <f>SUM('Half-Cent to County before'!I44+'Half-Cent to City Govs'!I44)</f>
        <v>14915237.91</v>
      </c>
      <c r="J44" s="5">
        <f>SUM('Half-Cent to County before'!J44+'Half-Cent to City Govs'!J44)</f>
        <v>12828174.380000001</v>
      </c>
      <c r="K44" s="5">
        <f>SUM('Half-Cent to County before'!K44+'Half-Cent to City Govs'!K44)</f>
        <v>12800977.890000001</v>
      </c>
      <c r="L44" s="5">
        <f>SUM('Half-Cent to County before'!L44+'Half-Cent to City Govs'!L44)</f>
        <v>11422602.43</v>
      </c>
      <c r="M44" s="5">
        <f>SUM('Half-Cent to County before'!M44+'Half-Cent to City Govs'!M44)</f>
        <v>9480851.8300000001</v>
      </c>
      <c r="N44" s="5">
        <f t="shared" si="0"/>
        <v>150194441.67000002</v>
      </c>
    </row>
    <row r="45" spans="1:14" x14ac:dyDescent="0.2">
      <c r="A45" t="s">
        <v>16</v>
      </c>
      <c r="B45" s="5">
        <f>SUM('Half-Cent to County before'!B45+'Half-Cent to City Govs'!B45)</f>
        <v>44301.3</v>
      </c>
      <c r="C45" s="8">
        <f>SUM('Half-Cent to County before'!C45+'Half-Cent to City Govs'!C45)</f>
        <v>51007.06</v>
      </c>
      <c r="D45" s="8">
        <f>SUM('Half-Cent to County before'!D45+'Half-Cent to City Govs'!D45)</f>
        <v>43925.009999999995</v>
      </c>
      <c r="E45" s="8">
        <f>SUM('Half-Cent to County before'!E45+'Half-Cent to City Govs'!E45)</f>
        <v>40822.1</v>
      </c>
      <c r="F45" s="8">
        <f>SUM('Half-Cent to County before'!F45+'Half-Cent to City Govs'!F45)</f>
        <v>45829.1</v>
      </c>
      <c r="G45" s="5">
        <f>SUM('Half-Cent to County before'!G45+'Half-Cent to City Govs'!G45)</f>
        <v>43724.57</v>
      </c>
      <c r="H45" s="5">
        <f>SUM('Half-Cent to County before'!H45+'Half-Cent to City Govs'!H45)</f>
        <v>39725.760000000002</v>
      </c>
      <c r="I45" s="5">
        <f>SUM('Half-Cent to County before'!I45+'Half-Cent to City Govs'!I45)</f>
        <v>53981.72</v>
      </c>
      <c r="J45" s="5">
        <f>SUM('Half-Cent to County before'!J45+'Half-Cent to City Govs'!J45)</f>
        <v>45386.21</v>
      </c>
      <c r="K45" s="5">
        <f>SUM('Half-Cent to County before'!K45+'Half-Cent to City Govs'!K45)</f>
        <v>44310.19</v>
      </c>
      <c r="L45" s="5">
        <f>SUM('Half-Cent to County before'!L45+'Half-Cent to City Govs'!L45)</f>
        <v>42705.81</v>
      </c>
      <c r="M45" s="5">
        <f>SUM('Half-Cent to County before'!M45+'Half-Cent to City Govs'!M45)</f>
        <v>83870.42</v>
      </c>
      <c r="N45" s="5">
        <f t="shared" si="0"/>
        <v>579589.25</v>
      </c>
    </row>
    <row r="46" spans="1:14" x14ac:dyDescent="0.2">
      <c r="A46" t="s">
        <v>52</v>
      </c>
      <c r="B46" s="5">
        <f>SUM('Half-Cent to County before'!B46+'Half-Cent to City Govs'!B46)</f>
        <v>1133718.99</v>
      </c>
      <c r="C46" s="8">
        <f>SUM('Half-Cent to County before'!C46+'Half-Cent to City Govs'!C46)</f>
        <v>1107576.8700000001</v>
      </c>
      <c r="D46" s="8">
        <f>SUM('Half-Cent to County before'!D46+'Half-Cent to City Govs'!D46)</f>
        <v>1073996.51</v>
      </c>
      <c r="E46" s="8">
        <f>SUM('Half-Cent to County before'!E46+'Half-Cent to City Govs'!E46)</f>
        <v>1112224.28</v>
      </c>
      <c r="F46" s="8">
        <f>SUM('Half-Cent to County before'!F46+'Half-Cent to City Govs'!F46)</f>
        <v>1002003.8400000001</v>
      </c>
      <c r="G46" s="5">
        <f>SUM('Half-Cent to County before'!G46+'Half-Cent to City Govs'!G46)</f>
        <v>1195939.0899999999</v>
      </c>
      <c r="H46" s="5">
        <f>SUM('Half-Cent to County before'!H46+'Half-Cent to City Govs'!H46)</f>
        <v>1254278.1100000001</v>
      </c>
      <c r="I46" s="5">
        <f>SUM('Half-Cent to County before'!I46+'Half-Cent to City Govs'!I46)</f>
        <v>1473389.0799999998</v>
      </c>
      <c r="J46" s="5">
        <f>SUM('Half-Cent to County before'!J46+'Half-Cent to City Govs'!J46)</f>
        <v>1290303.8899999999</v>
      </c>
      <c r="K46" s="5">
        <f>SUM('Half-Cent to County before'!K46+'Half-Cent to City Govs'!K46)</f>
        <v>1219175.3600000001</v>
      </c>
      <c r="L46" s="5">
        <f>SUM('Half-Cent to County before'!L46+'Half-Cent to City Govs'!L46)</f>
        <v>1069677.99</v>
      </c>
      <c r="M46" s="5">
        <f>SUM('Half-Cent to County before'!M46+'Half-Cent to City Govs'!M46)</f>
        <v>886827.17999999993</v>
      </c>
      <c r="N46" s="5">
        <f t="shared" si="0"/>
        <v>13819111.189999999</v>
      </c>
    </row>
    <row r="47" spans="1:14" x14ac:dyDescent="0.2">
      <c r="A47" t="s">
        <v>17</v>
      </c>
      <c r="B47" s="5">
        <f>SUM('Half-Cent to County before'!B47+'Half-Cent to City Govs'!B47)</f>
        <v>279153.34999999998</v>
      </c>
      <c r="C47" s="8">
        <f>SUM('Half-Cent to County before'!C47+'Half-Cent to City Govs'!C47)</f>
        <v>304857.63</v>
      </c>
      <c r="D47" s="8">
        <f>SUM('Half-Cent to County before'!D47+'Half-Cent to City Govs'!D47)</f>
        <v>262372.71000000002</v>
      </c>
      <c r="E47" s="8">
        <f>SUM('Half-Cent to County before'!E47+'Half-Cent to City Govs'!E47)</f>
        <v>255155.51</v>
      </c>
      <c r="F47" s="8">
        <f>SUM('Half-Cent to County before'!F47+'Half-Cent to City Govs'!F47)</f>
        <v>259458.61</v>
      </c>
      <c r="G47" s="5">
        <f>SUM('Half-Cent to County before'!G47+'Half-Cent to City Govs'!G47)</f>
        <v>256763.06</v>
      </c>
      <c r="H47" s="5">
        <f>SUM('Half-Cent to County before'!H47+'Half-Cent to City Govs'!H47)</f>
        <v>242904.01</v>
      </c>
      <c r="I47" s="5">
        <f>SUM('Half-Cent to County before'!I47+'Half-Cent to City Govs'!I47)</f>
        <v>263391.72000000003</v>
      </c>
      <c r="J47" s="5">
        <f>SUM('Half-Cent to County before'!J47+'Half-Cent to City Govs'!J47)</f>
        <v>228974.48</v>
      </c>
      <c r="K47" s="5">
        <f>SUM('Half-Cent to County before'!K47+'Half-Cent to City Govs'!K47)</f>
        <v>227815.19</v>
      </c>
      <c r="L47" s="5">
        <f>SUM('Half-Cent to County before'!L47+'Half-Cent to City Govs'!L47)</f>
        <v>249490.8</v>
      </c>
      <c r="M47" s="5">
        <f>SUM('Half-Cent to County before'!M47+'Half-Cent to City Govs'!M47)</f>
        <v>211299.32</v>
      </c>
      <c r="N47" s="5">
        <f t="shared" si="0"/>
        <v>3041636.3899999997</v>
      </c>
    </row>
    <row r="48" spans="1:14" x14ac:dyDescent="0.2">
      <c r="A48" t="s">
        <v>18</v>
      </c>
      <c r="B48" s="5">
        <f>SUM('Half-Cent to County before'!B48+'Half-Cent to City Govs'!B48)</f>
        <v>138532.60999999999</v>
      </c>
      <c r="C48" s="8">
        <f>SUM('Half-Cent to County before'!C48+'Half-Cent to City Govs'!C48)</f>
        <v>129804.34</v>
      </c>
      <c r="D48" s="8">
        <f>SUM('Half-Cent to County before'!D48+'Half-Cent to City Govs'!D48)</f>
        <v>104795.63</v>
      </c>
      <c r="E48" s="8">
        <f>SUM('Half-Cent to County before'!E48+'Half-Cent to City Govs'!E48)</f>
        <v>150180.44</v>
      </c>
      <c r="F48" s="8">
        <f>SUM('Half-Cent to County before'!F48+'Half-Cent to City Govs'!F48)</f>
        <v>133408.04</v>
      </c>
      <c r="G48" s="5">
        <f>SUM('Half-Cent to County before'!G48+'Half-Cent to City Govs'!G48)</f>
        <v>101858.75</v>
      </c>
      <c r="H48" s="5">
        <f>SUM('Half-Cent to County before'!H48+'Half-Cent to City Govs'!H48)</f>
        <v>146589.77000000002</v>
      </c>
      <c r="I48" s="5">
        <f>SUM('Half-Cent to County before'!I48+'Half-Cent to City Govs'!I48)</f>
        <v>156269.54</v>
      </c>
      <c r="J48" s="5">
        <f>SUM('Half-Cent to County before'!J48+'Half-Cent to City Govs'!J48)</f>
        <v>153639.41</v>
      </c>
      <c r="K48" s="5">
        <f>SUM('Half-Cent to County before'!K48+'Half-Cent to City Govs'!K48)</f>
        <v>134991.74</v>
      </c>
      <c r="L48" s="5">
        <f>SUM('Half-Cent to County before'!L48+'Half-Cent to City Govs'!L48)</f>
        <v>97906.48</v>
      </c>
      <c r="M48" s="5">
        <f>SUM('Half-Cent to County before'!M48+'Half-Cent to City Govs'!M48)</f>
        <v>88320.74</v>
      </c>
      <c r="N48" s="5">
        <f t="shared" si="0"/>
        <v>1536297.4899999998</v>
      </c>
    </row>
    <row r="49" spans="1:14" x14ac:dyDescent="0.2">
      <c r="A49" t="s">
        <v>19</v>
      </c>
      <c r="B49" s="5">
        <f>SUM('Half-Cent to County before'!B49+'Half-Cent to City Govs'!B49)</f>
        <v>15988.560000000001</v>
      </c>
      <c r="C49" s="8">
        <f>SUM('Half-Cent to County before'!C49+'Half-Cent to City Govs'!C49)</f>
        <v>15389.130000000001</v>
      </c>
      <c r="D49" s="8">
        <f>SUM('Half-Cent to County before'!D49+'Half-Cent to City Govs'!D49)</f>
        <v>13456.32</v>
      </c>
      <c r="E49" s="8">
        <f>SUM('Half-Cent to County before'!E49+'Half-Cent to City Govs'!E49)</f>
        <v>14080.68</v>
      </c>
      <c r="F49" s="8">
        <f>SUM('Half-Cent to County before'!F49+'Half-Cent to City Govs'!F49)</f>
        <v>14587.83</v>
      </c>
      <c r="G49" s="5">
        <f>SUM('Half-Cent to County before'!G49+'Half-Cent to City Govs'!G49)</f>
        <v>14713.619999999999</v>
      </c>
      <c r="H49" s="5">
        <f>SUM('Half-Cent to County before'!H49+'Half-Cent to City Govs'!H49)</f>
        <v>12160.74</v>
      </c>
      <c r="I49" s="5">
        <f>SUM('Half-Cent to County before'!I49+'Half-Cent to City Govs'!I49)</f>
        <v>15913.13</v>
      </c>
      <c r="J49" s="5">
        <f>SUM('Half-Cent to County before'!J49+'Half-Cent to City Govs'!J49)</f>
        <v>15938.73</v>
      </c>
      <c r="K49" s="5">
        <f>SUM('Half-Cent to County before'!K49+'Half-Cent to City Govs'!K49)</f>
        <v>14682.06</v>
      </c>
      <c r="L49" s="5">
        <f>SUM('Half-Cent to County before'!L49+'Half-Cent to City Govs'!L49)</f>
        <v>16465.939999999999</v>
      </c>
      <c r="M49" s="5">
        <f>SUM('Half-Cent to County before'!M49+'Half-Cent to City Govs'!M49)</f>
        <v>15224.4</v>
      </c>
      <c r="N49" s="5">
        <f t="shared" si="0"/>
        <v>178601.14</v>
      </c>
    </row>
    <row r="50" spans="1:14" x14ac:dyDescent="0.2">
      <c r="A50" t="s">
        <v>53</v>
      </c>
      <c r="B50" s="5">
        <f>SUM('Half-Cent to County before'!B50+'Half-Cent to City Govs'!B50)</f>
        <v>2335278.66</v>
      </c>
      <c r="C50" s="8">
        <f>SUM('Half-Cent to County before'!C50+'Half-Cent to City Govs'!C50)</f>
        <v>2227124.96</v>
      </c>
      <c r="D50" s="8">
        <f>SUM('Half-Cent to County before'!D50+'Half-Cent to City Govs'!D50)</f>
        <v>2247481.36</v>
      </c>
      <c r="E50" s="8">
        <f>SUM('Half-Cent to County before'!E50+'Half-Cent to City Govs'!E50)</f>
        <v>2237493.2600000002</v>
      </c>
      <c r="F50" s="8">
        <f>SUM('Half-Cent to County before'!F50+'Half-Cent to City Govs'!F50)</f>
        <v>2209280.04</v>
      </c>
      <c r="G50" s="5">
        <f>SUM('Half-Cent to County before'!G50+'Half-Cent to City Govs'!G50)</f>
        <v>2375672.98</v>
      </c>
      <c r="H50" s="5">
        <f>SUM('Half-Cent to County before'!H50+'Half-Cent to City Govs'!H50)</f>
        <v>2397204.94</v>
      </c>
      <c r="I50" s="5">
        <f>SUM('Half-Cent to County before'!I50+'Half-Cent to City Govs'!I50)</f>
        <v>2645421.83</v>
      </c>
      <c r="J50" s="5">
        <f>SUM('Half-Cent to County before'!J50+'Half-Cent to City Govs'!J50)</f>
        <v>2383939.85</v>
      </c>
      <c r="K50" s="5">
        <f>SUM('Half-Cent to County before'!K50+'Half-Cent to City Govs'!K50)</f>
        <v>2360063.6</v>
      </c>
      <c r="L50" s="5">
        <f>SUM('Half-Cent to County before'!L50+'Half-Cent to City Govs'!L50)</f>
        <v>2243656</v>
      </c>
      <c r="M50" s="5">
        <f>SUM('Half-Cent to County before'!M50+'Half-Cent to City Govs'!M50)</f>
        <v>1944523.41</v>
      </c>
      <c r="N50" s="5">
        <f t="shared" si="0"/>
        <v>27607140.890000004</v>
      </c>
    </row>
    <row r="51" spans="1:14" x14ac:dyDescent="0.2">
      <c r="A51" t="s">
        <v>54</v>
      </c>
      <c r="B51" s="5">
        <f>SUM('Half-Cent to County before'!B51+'Half-Cent to City Govs'!B51)</f>
        <v>6633110.9800000004</v>
      </c>
      <c r="C51" s="8">
        <f>SUM('Half-Cent to County before'!C51+'Half-Cent to City Govs'!C51)</f>
        <v>6317716</v>
      </c>
      <c r="D51" s="8">
        <f>SUM('Half-Cent to County before'!D51+'Half-Cent to City Govs'!D51)</f>
        <v>6099044.0099999998</v>
      </c>
      <c r="E51" s="8">
        <f>SUM('Half-Cent to County before'!E51+'Half-Cent to City Govs'!E51)</f>
        <v>5883954.0199999996</v>
      </c>
      <c r="F51" s="8">
        <f>SUM('Half-Cent to County before'!F51+'Half-Cent to City Govs'!F51)</f>
        <v>5969228.6099999994</v>
      </c>
      <c r="G51" s="5">
        <f>SUM('Half-Cent to County before'!G51+'Half-Cent to City Govs'!G51)</f>
        <v>6607989.8799999999</v>
      </c>
      <c r="H51" s="5">
        <f>SUM('Half-Cent to County before'!H51+'Half-Cent to City Govs'!H51)</f>
        <v>7186811.0500000007</v>
      </c>
      <c r="I51" s="5">
        <f>SUM('Half-Cent to County before'!I51+'Half-Cent to City Govs'!I51)</f>
        <v>8160301.5700000003</v>
      </c>
      <c r="J51" s="5">
        <f>SUM('Half-Cent to County before'!J51+'Half-Cent to City Govs'!J51)</f>
        <v>7813896.1400000006</v>
      </c>
      <c r="K51" s="5">
        <f>SUM('Half-Cent to County before'!K51+'Half-Cent to City Govs'!K51)</f>
        <v>7797775.6899999995</v>
      </c>
      <c r="L51" s="5">
        <f>SUM('Half-Cent to County before'!L51+'Half-Cent to City Govs'!L51)</f>
        <v>6689401.3900000006</v>
      </c>
      <c r="M51" s="5">
        <f>SUM('Half-Cent to County before'!M51+'Half-Cent to City Govs'!M51)</f>
        <v>4980490.83</v>
      </c>
      <c r="N51" s="5">
        <f t="shared" si="0"/>
        <v>80139720.170000002</v>
      </c>
    </row>
    <row r="52" spans="1:14" x14ac:dyDescent="0.2">
      <c r="A52" t="s">
        <v>55</v>
      </c>
      <c r="B52" s="5">
        <f>SUM('Half-Cent to County before'!B52+'Half-Cent to City Govs'!B52)</f>
        <v>2126066.79</v>
      </c>
      <c r="C52" s="8">
        <f>SUM('Half-Cent to County before'!C52+'Half-Cent to City Govs'!C52)</f>
        <v>2038906.3399999999</v>
      </c>
      <c r="D52" s="8">
        <f>SUM('Half-Cent to County before'!D52+'Half-Cent to City Govs'!D52)</f>
        <v>1972522.96</v>
      </c>
      <c r="E52" s="8">
        <f>SUM('Half-Cent to County before'!E52+'Half-Cent to City Govs'!E52)</f>
        <v>2072608.49</v>
      </c>
      <c r="F52" s="8">
        <f>SUM('Half-Cent to County before'!F52+'Half-Cent to City Govs'!F52)</f>
        <v>2046242.1300000001</v>
      </c>
      <c r="G52" s="5">
        <f>SUM('Half-Cent to County before'!G52+'Half-Cent to City Govs'!G52)</f>
        <v>2065554.12</v>
      </c>
      <c r="H52" s="5">
        <f>SUM('Half-Cent to County before'!H52+'Half-Cent to City Govs'!H52)</f>
        <v>2004199.8</v>
      </c>
      <c r="I52" s="5">
        <f>SUM('Half-Cent to County before'!I52+'Half-Cent to City Govs'!I52)</f>
        <v>2249810.5699999998</v>
      </c>
      <c r="J52" s="5">
        <f>SUM('Half-Cent to County before'!J52+'Half-Cent to City Govs'!J52)</f>
        <v>1903675.58</v>
      </c>
      <c r="K52" s="5">
        <f>SUM('Half-Cent to County before'!K52+'Half-Cent to City Govs'!K52)</f>
        <v>1880004.5899999999</v>
      </c>
      <c r="L52" s="5">
        <f>SUM('Half-Cent to County before'!L52+'Half-Cent to City Govs'!L52)</f>
        <v>1741128.3399999999</v>
      </c>
      <c r="M52" s="5">
        <f>SUM('Half-Cent to County before'!M52+'Half-Cent to City Govs'!M52)</f>
        <v>1493143.68</v>
      </c>
      <c r="N52" s="5">
        <f t="shared" si="0"/>
        <v>23593863.390000001</v>
      </c>
    </row>
    <row r="53" spans="1:14" x14ac:dyDescent="0.2">
      <c r="A53" t="s">
        <v>20</v>
      </c>
      <c r="B53" s="5">
        <f>SUM('Half-Cent to County before'!B53+'Half-Cent to City Govs'!B53)</f>
        <v>183974.37</v>
      </c>
      <c r="C53" s="8">
        <f>SUM('Half-Cent to County before'!C53+'Half-Cent to City Govs'!C53)</f>
        <v>177059.44</v>
      </c>
      <c r="D53" s="8">
        <f>SUM('Half-Cent to County before'!D53+'Half-Cent to City Govs'!D53)</f>
        <v>165513</v>
      </c>
      <c r="E53" s="8">
        <f>SUM('Half-Cent to County before'!E53+'Half-Cent to City Govs'!E53)</f>
        <v>163367.30000000002</v>
      </c>
      <c r="F53" s="8">
        <f>SUM('Half-Cent to County before'!F53+'Half-Cent to City Govs'!F53)</f>
        <v>165699.29</v>
      </c>
      <c r="G53" s="5">
        <f>SUM('Half-Cent to County before'!G53+'Half-Cent to City Govs'!G53)</f>
        <v>166339.63</v>
      </c>
      <c r="H53" s="5">
        <f>SUM('Half-Cent to County before'!H53+'Half-Cent to City Govs'!H53)</f>
        <v>176300.28999999998</v>
      </c>
      <c r="I53" s="5">
        <f>SUM('Half-Cent to County before'!I53+'Half-Cent to City Govs'!I53)</f>
        <v>184423.40000000002</v>
      </c>
      <c r="J53" s="5">
        <f>SUM('Half-Cent to County before'!J53+'Half-Cent to City Govs'!J53)</f>
        <v>166524.84</v>
      </c>
      <c r="K53" s="5">
        <f>SUM('Half-Cent to County before'!K53+'Half-Cent to City Govs'!K53)</f>
        <v>177501.52000000002</v>
      </c>
      <c r="L53" s="5">
        <f>SUM('Half-Cent to County before'!L53+'Half-Cent to City Govs'!L53)</f>
        <v>180388.1</v>
      </c>
      <c r="M53" s="5">
        <f>SUM('Half-Cent to County before'!M53+'Half-Cent to City Govs'!M53)</f>
        <v>162945.76999999999</v>
      </c>
      <c r="N53" s="5">
        <f t="shared" si="0"/>
        <v>2070036.9500000004</v>
      </c>
    </row>
    <row r="54" spans="1:14" x14ac:dyDescent="0.2">
      <c r="A54" t="s">
        <v>21</v>
      </c>
      <c r="B54" s="5">
        <f>SUM('Half-Cent to County before'!B54+'Half-Cent to City Govs'!B54)</f>
        <v>12676.43</v>
      </c>
      <c r="C54" s="8">
        <f>SUM('Half-Cent to County before'!C54+'Half-Cent to City Govs'!C54)</f>
        <v>13925.7</v>
      </c>
      <c r="D54" s="8">
        <f>SUM('Half-Cent to County before'!D54+'Half-Cent to City Govs'!D54)</f>
        <v>12311.58</v>
      </c>
      <c r="E54" s="8">
        <f>SUM('Half-Cent to County before'!E54+'Half-Cent to City Govs'!E54)</f>
        <v>14606.51</v>
      </c>
      <c r="F54" s="8">
        <f>SUM('Half-Cent to County before'!F54+'Half-Cent to City Govs'!F54)</f>
        <v>17774.919999999998</v>
      </c>
      <c r="G54" s="5">
        <f>SUM('Half-Cent to County before'!G54+'Half-Cent to City Govs'!G54)</f>
        <v>17503.099999999999</v>
      </c>
      <c r="H54" s="5">
        <f>SUM('Half-Cent to County before'!H54+'Half-Cent to City Govs'!H54)</f>
        <v>14665.58</v>
      </c>
      <c r="I54" s="5">
        <f>SUM('Half-Cent to County before'!I54+'Half-Cent to City Govs'!I54)</f>
        <v>14844.25</v>
      </c>
      <c r="J54" s="5">
        <f>SUM('Half-Cent to County before'!J54+'Half-Cent to City Govs'!J54)</f>
        <v>11955.92</v>
      </c>
      <c r="K54" s="5">
        <f>SUM('Half-Cent to County before'!K54+'Half-Cent to City Govs'!K54)</f>
        <v>11609.48</v>
      </c>
      <c r="L54" s="5">
        <f>SUM('Half-Cent to County before'!L54+'Half-Cent to City Govs'!L54)</f>
        <v>13221.85</v>
      </c>
      <c r="M54" s="5">
        <f>SUM('Half-Cent to County before'!M54+'Half-Cent to City Govs'!M54)</f>
        <v>18130.71</v>
      </c>
      <c r="N54" s="5">
        <f t="shared" si="0"/>
        <v>173226.03</v>
      </c>
    </row>
    <row r="55" spans="1:14" x14ac:dyDescent="0.2">
      <c r="A55" t="s">
        <v>22</v>
      </c>
      <c r="B55" s="5">
        <f>SUM('Half-Cent to County before'!B55+'Half-Cent to City Govs'!B55)</f>
        <v>48818.229999999996</v>
      </c>
      <c r="C55" s="8">
        <f>SUM('Half-Cent to County before'!C55+'Half-Cent to City Govs'!C55)</f>
        <v>51092.600000000006</v>
      </c>
      <c r="D55" s="8">
        <f>SUM('Half-Cent to County before'!D55+'Half-Cent to City Govs'!D55)</f>
        <v>47129.19</v>
      </c>
      <c r="E55" s="8">
        <f>SUM('Half-Cent to County before'!E55+'Half-Cent to City Govs'!E55)</f>
        <v>47127.93</v>
      </c>
      <c r="F55" s="8">
        <f>SUM('Half-Cent to County before'!F55+'Half-Cent to City Govs'!F55)</f>
        <v>45001.58</v>
      </c>
      <c r="G55" s="5">
        <f>SUM('Half-Cent to County before'!G55+'Half-Cent to City Govs'!G55)</f>
        <v>31644.760000000002</v>
      </c>
      <c r="H55" s="5">
        <f>SUM('Half-Cent to County before'!H55+'Half-Cent to City Govs'!H55)</f>
        <v>43938.13</v>
      </c>
      <c r="I55" s="5">
        <f>SUM('Half-Cent to County before'!I55+'Half-Cent to City Govs'!I55)</f>
        <v>51559.03</v>
      </c>
      <c r="J55" s="5">
        <f>SUM('Half-Cent to County before'!J55+'Half-Cent to City Govs'!J55)</f>
        <v>44207.51</v>
      </c>
      <c r="K55" s="5">
        <f>SUM('Half-Cent to County before'!K55+'Half-Cent to City Govs'!K55)</f>
        <v>44173.78</v>
      </c>
      <c r="L55" s="5">
        <f>SUM('Half-Cent to County before'!L55+'Half-Cent to City Govs'!L55)</f>
        <v>48024.37</v>
      </c>
      <c r="M55" s="5">
        <f>SUM('Half-Cent to County before'!M55+'Half-Cent to City Govs'!M55)</f>
        <v>46898.69</v>
      </c>
      <c r="N55" s="5">
        <f t="shared" si="0"/>
        <v>549615.80000000005</v>
      </c>
    </row>
    <row r="56" spans="1:14" x14ac:dyDescent="0.2">
      <c r="A56" t="s">
        <v>56</v>
      </c>
      <c r="B56" s="5">
        <f>SUM('Half-Cent to County before'!B56+'Half-Cent to City Govs'!B56)</f>
        <v>2704111.14</v>
      </c>
      <c r="C56" s="8">
        <f>SUM('Half-Cent to County before'!C56+'Half-Cent to City Govs'!C56)</f>
        <v>2705916.3899999997</v>
      </c>
      <c r="D56" s="8">
        <f>SUM('Half-Cent to County before'!D56+'Half-Cent to City Govs'!D56)</f>
        <v>2638765.0499999998</v>
      </c>
      <c r="E56" s="8">
        <f>SUM('Half-Cent to County before'!E56+'Half-Cent to City Govs'!E56)</f>
        <v>2533442.62</v>
      </c>
      <c r="F56" s="8">
        <f>SUM('Half-Cent to County before'!F56+'Half-Cent to City Govs'!F56)</f>
        <v>2574645.2600000002</v>
      </c>
      <c r="G56" s="5">
        <f>SUM('Half-Cent to County before'!G56+'Half-Cent to City Govs'!G56)</f>
        <v>2722677.97</v>
      </c>
      <c r="H56" s="5">
        <f>SUM('Half-Cent to County before'!H56+'Half-Cent to City Govs'!H56)</f>
        <v>2793705.91</v>
      </c>
      <c r="I56" s="5">
        <f>SUM('Half-Cent to County before'!I56+'Half-Cent to City Govs'!I56)</f>
        <v>3395834.66</v>
      </c>
      <c r="J56" s="5">
        <f>SUM('Half-Cent to County before'!J56+'Half-Cent to City Govs'!J56)</f>
        <v>2894422.98</v>
      </c>
      <c r="K56" s="5">
        <f>SUM('Half-Cent to County before'!K56+'Half-Cent to City Govs'!K56)</f>
        <v>2903070.49</v>
      </c>
      <c r="L56" s="5">
        <f>SUM('Half-Cent to County before'!L56+'Half-Cent to City Govs'!L56)</f>
        <v>2604641.1799999997</v>
      </c>
      <c r="M56" s="5">
        <f>SUM('Half-Cent to County before'!M56+'Half-Cent to City Govs'!M56)</f>
        <v>2050255.96</v>
      </c>
      <c r="N56" s="5">
        <f t="shared" si="0"/>
        <v>32521489.609999999</v>
      </c>
    </row>
    <row r="57" spans="1:14" x14ac:dyDescent="0.2">
      <c r="A57" t="s">
        <v>23</v>
      </c>
      <c r="B57" s="5">
        <f>SUM('Half-Cent to County before'!B57+'Half-Cent to City Govs'!B57)</f>
        <v>2477917.04</v>
      </c>
      <c r="C57" s="8">
        <f>SUM('Half-Cent to County before'!C57+'Half-Cent to City Govs'!C57)</f>
        <v>2359517.84</v>
      </c>
      <c r="D57" s="8">
        <f>SUM('Half-Cent to County before'!D57+'Half-Cent to City Govs'!D57)</f>
        <v>2306167.8200000003</v>
      </c>
      <c r="E57" s="8">
        <f>SUM('Half-Cent to County before'!E57+'Half-Cent to City Govs'!E57)</f>
        <v>2333205.4699999997</v>
      </c>
      <c r="F57" s="8">
        <f>SUM('Half-Cent to County before'!F57+'Half-Cent to City Govs'!F57)</f>
        <v>2277717.1100000003</v>
      </c>
      <c r="G57" s="5">
        <f>SUM('Half-Cent to County before'!G57+'Half-Cent to City Govs'!G57)</f>
        <v>2505965.13</v>
      </c>
      <c r="H57" s="5">
        <f>SUM('Half-Cent to County before'!H57+'Half-Cent to City Govs'!H57)</f>
        <v>2399033.2599999998</v>
      </c>
      <c r="I57" s="5">
        <f>SUM('Half-Cent to County before'!I57+'Half-Cent to City Govs'!I57)</f>
        <v>2673804.13</v>
      </c>
      <c r="J57" s="5">
        <f>SUM('Half-Cent to County before'!J57+'Half-Cent to City Govs'!J57)</f>
        <v>2432901.62</v>
      </c>
      <c r="K57" s="5">
        <f>SUM('Half-Cent to County before'!K57+'Half-Cent to City Govs'!K57)</f>
        <v>2428136.19</v>
      </c>
      <c r="L57" s="5">
        <f>SUM('Half-Cent to County before'!L57+'Half-Cent to City Govs'!L57)</f>
        <v>2396294.38</v>
      </c>
      <c r="M57" s="5">
        <f>SUM('Half-Cent to County before'!M57+'Half-Cent to City Govs'!M57)</f>
        <v>2048831.7200000002</v>
      </c>
      <c r="N57" s="5">
        <f t="shared" si="0"/>
        <v>28639491.710000001</v>
      </c>
    </row>
    <row r="58" spans="1:14" x14ac:dyDescent="0.2">
      <c r="A58" t="s">
        <v>24</v>
      </c>
      <c r="B58" s="5">
        <f>SUM('Half-Cent to County before'!B58+'Half-Cent to City Govs'!B58)</f>
        <v>1603891.9400000002</v>
      </c>
      <c r="C58" s="8">
        <f>SUM('Half-Cent to County before'!C58+'Half-Cent to City Govs'!C58)</f>
        <v>1493245.35</v>
      </c>
      <c r="D58" s="8">
        <f>SUM('Half-Cent to County before'!D58+'Half-Cent to City Govs'!D58)</f>
        <v>1530306.44</v>
      </c>
      <c r="E58" s="8">
        <f>SUM('Half-Cent to County before'!E58+'Half-Cent to City Govs'!E58)</f>
        <v>1429097.69</v>
      </c>
      <c r="F58" s="8">
        <f>SUM('Half-Cent to County before'!F58+'Half-Cent to City Govs'!F58)</f>
        <v>1387575.13</v>
      </c>
      <c r="G58" s="5">
        <f>SUM('Half-Cent to County before'!G58+'Half-Cent to City Govs'!G58)</f>
        <v>1531448.31</v>
      </c>
      <c r="H58" s="5">
        <f>SUM('Half-Cent to County before'!H58+'Half-Cent to City Govs'!H58)</f>
        <v>1662103.28</v>
      </c>
      <c r="I58" s="5">
        <f>SUM('Half-Cent to County before'!I58+'Half-Cent to City Govs'!I58)</f>
        <v>1890699.16</v>
      </c>
      <c r="J58" s="5">
        <f>SUM('Half-Cent to County before'!J58+'Half-Cent to City Govs'!J58)</f>
        <v>1673727.6099999999</v>
      </c>
      <c r="K58" s="5">
        <f>SUM('Half-Cent to County before'!K58+'Half-Cent to City Govs'!K58)</f>
        <v>1612976.31</v>
      </c>
      <c r="L58" s="5">
        <f>SUM('Half-Cent to County before'!L58+'Half-Cent to City Govs'!L58)</f>
        <v>1416478.23</v>
      </c>
      <c r="M58" s="5">
        <f>SUM('Half-Cent to County before'!M58+'Half-Cent to City Govs'!M58)</f>
        <v>1197642.81</v>
      </c>
      <c r="N58" s="5">
        <f t="shared" si="0"/>
        <v>18429192.259999998</v>
      </c>
    </row>
    <row r="59" spans="1:14" x14ac:dyDescent="0.2">
      <c r="A59" t="s">
        <v>57</v>
      </c>
      <c r="B59" s="5">
        <f>SUM('Half-Cent to County before'!B59+'Half-Cent to City Govs'!B59)</f>
        <v>1729911.83</v>
      </c>
      <c r="C59" s="8">
        <f>SUM('Half-Cent to County before'!C59+'Half-Cent to City Govs'!C59)</f>
        <v>1702870.08</v>
      </c>
      <c r="D59" s="8">
        <f>SUM('Half-Cent to County before'!D59+'Half-Cent to City Govs'!D59)</f>
        <v>1741712.6500000001</v>
      </c>
      <c r="E59" s="8">
        <f>SUM('Half-Cent to County before'!E59+'Half-Cent to City Govs'!E59)</f>
        <v>1541136.47</v>
      </c>
      <c r="F59" s="8">
        <f>SUM('Half-Cent to County before'!F59+'Half-Cent to City Govs'!F59)</f>
        <v>1111262.02</v>
      </c>
      <c r="G59" s="5">
        <f>SUM('Half-Cent to County before'!G59+'Half-Cent to City Govs'!G59)</f>
        <v>1412704.6400000001</v>
      </c>
      <c r="H59" s="5">
        <f>SUM('Half-Cent to County before'!H59+'Half-Cent to City Govs'!H59)</f>
        <v>1587914.5899999999</v>
      </c>
      <c r="I59" s="5">
        <f>SUM('Half-Cent to County before'!I59+'Half-Cent to City Govs'!I59)</f>
        <v>1964059.77</v>
      </c>
      <c r="J59" s="5">
        <f>SUM('Half-Cent to County before'!J59+'Half-Cent to City Govs'!J59)</f>
        <v>1957382.57</v>
      </c>
      <c r="K59" s="5">
        <f>SUM('Half-Cent to County before'!K59+'Half-Cent to City Govs'!K59)</f>
        <v>1992298.89</v>
      </c>
      <c r="L59" s="5">
        <f>SUM('Half-Cent to County before'!L59+'Half-Cent to City Govs'!L59)</f>
        <v>1314094.1400000001</v>
      </c>
      <c r="M59" s="5">
        <f>SUM('Half-Cent to County before'!M59+'Half-Cent to City Govs'!M59)</f>
        <v>683935.08000000007</v>
      </c>
      <c r="N59" s="5">
        <f t="shared" si="0"/>
        <v>18739282.730000004</v>
      </c>
    </row>
    <row r="60" spans="1:14" x14ac:dyDescent="0.2">
      <c r="A60" t="s">
        <v>58</v>
      </c>
      <c r="B60" s="5">
        <f>SUM('Half-Cent to County before'!B60+'Half-Cent to City Govs'!B60)</f>
        <v>608398.28</v>
      </c>
      <c r="C60" s="8">
        <f>SUM('Half-Cent to County before'!C60+'Half-Cent to City Govs'!C60)</f>
        <v>604333.72</v>
      </c>
      <c r="D60" s="8">
        <f>SUM('Half-Cent to County before'!D60+'Half-Cent to City Govs'!D60)</f>
        <v>615002.80000000005</v>
      </c>
      <c r="E60" s="8">
        <f>SUM('Half-Cent to County before'!E60+'Half-Cent to City Govs'!E60)</f>
        <v>522107.38</v>
      </c>
      <c r="F60" s="8">
        <f>SUM('Half-Cent to County before'!F60+'Half-Cent to City Govs'!F60)</f>
        <v>469572.11</v>
      </c>
      <c r="G60" s="5">
        <f>SUM('Half-Cent to County before'!G60+'Half-Cent to City Govs'!G60)</f>
        <v>521323.75</v>
      </c>
      <c r="H60" s="5">
        <f>SUM('Half-Cent to County before'!H60+'Half-Cent to City Govs'!H60)</f>
        <v>523644.69999999995</v>
      </c>
      <c r="I60" s="5">
        <f>SUM('Half-Cent to County before'!I60+'Half-Cent to City Govs'!I60)</f>
        <v>552208.91</v>
      </c>
      <c r="J60" s="5">
        <f>SUM('Half-Cent to County before'!J60+'Half-Cent to City Govs'!J60)</f>
        <v>493067.07</v>
      </c>
      <c r="K60" s="5">
        <f>SUM('Half-Cent to County before'!K60+'Half-Cent to City Govs'!K60)</f>
        <v>523222.28</v>
      </c>
      <c r="L60" s="5">
        <f>SUM('Half-Cent to County before'!L60+'Half-Cent to City Govs'!L60)</f>
        <v>500798.57999999996</v>
      </c>
      <c r="M60" s="5">
        <f>SUM('Half-Cent to County before'!M60+'Half-Cent to City Govs'!M60)</f>
        <v>392184.88</v>
      </c>
      <c r="N60" s="5">
        <f t="shared" si="0"/>
        <v>6325864.4600000009</v>
      </c>
    </row>
    <row r="61" spans="1:14" x14ac:dyDescent="0.2">
      <c r="A61" t="s">
        <v>59</v>
      </c>
      <c r="B61" s="5">
        <f>SUM('Half-Cent to County before'!B61+'Half-Cent to City Govs'!B61)</f>
        <v>2510506.31</v>
      </c>
      <c r="C61" s="8">
        <f>SUM('Half-Cent to County before'!C61+'Half-Cent to City Govs'!C61)</f>
        <v>2767565.02</v>
      </c>
      <c r="D61" s="8">
        <f>SUM('Half-Cent to County before'!D61+'Half-Cent to City Govs'!D61)</f>
        <v>2790107.94</v>
      </c>
      <c r="E61" s="8">
        <f>SUM('Half-Cent to County before'!E61+'Half-Cent to City Govs'!E61)</f>
        <v>2339197.64</v>
      </c>
      <c r="F61" s="8">
        <f>SUM('Half-Cent to County before'!F61+'Half-Cent to City Govs'!F61)</f>
        <v>2042737.25</v>
      </c>
      <c r="G61" s="5">
        <f>SUM('Half-Cent to County before'!G61+'Half-Cent to City Govs'!G61)</f>
        <v>2042972.8599999999</v>
      </c>
      <c r="H61" s="5">
        <f>SUM('Half-Cent to County before'!H61+'Half-Cent to City Govs'!H61)</f>
        <v>1784035.6600000001</v>
      </c>
      <c r="I61" s="5">
        <f>SUM('Half-Cent to County before'!I61+'Half-Cent to City Govs'!I61)</f>
        <v>2011609.9300000002</v>
      </c>
      <c r="J61" s="5">
        <f>SUM('Half-Cent to County before'!J61+'Half-Cent to City Govs'!J61)</f>
        <v>1749402.83</v>
      </c>
      <c r="K61" s="5">
        <f>SUM('Half-Cent to County before'!K61+'Half-Cent to City Govs'!K61)</f>
        <v>1790640.44</v>
      </c>
      <c r="L61" s="5">
        <f>SUM('Half-Cent to County before'!L61+'Half-Cent to City Govs'!L61)</f>
        <v>1752662.94</v>
      </c>
      <c r="M61" s="5">
        <f>SUM('Half-Cent to County before'!M61+'Half-Cent to City Govs'!M61)</f>
        <v>1515040.21</v>
      </c>
      <c r="N61" s="5">
        <f t="shared" si="0"/>
        <v>25096479.030000001</v>
      </c>
    </row>
    <row r="62" spans="1:14" x14ac:dyDescent="0.2">
      <c r="A62" t="s">
        <v>25</v>
      </c>
      <c r="B62" s="5">
        <f>SUM('Half-Cent to County before'!B62+'Half-Cent to City Govs'!B62)</f>
        <v>247513.91999999998</v>
      </c>
      <c r="C62" s="8">
        <f>SUM('Half-Cent to County before'!C62+'Half-Cent to City Govs'!C62)</f>
        <v>220848.6</v>
      </c>
      <c r="D62" s="8">
        <f>SUM('Half-Cent to County before'!D62+'Half-Cent to City Govs'!D62)</f>
        <v>236940.84</v>
      </c>
      <c r="E62" s="8">
        <f>SUM('Half-Cent to County before'!E62+'Half-Cent to City Govs'!E62)</f>
        <v>230181.87</v>
      </c>
      <c r="F62" s="8">
        <f>SUM('Half-Cent to County before'!F62+'Half-Cent to City Govs'!F62)</f>
        <v>213560</v>
      </c>
      <c r="G62" s="5">
        <f>SUM('Half-Cent to County before'!G62+'Half-Cent to City Govs'!G62)</f>
        <v>238599.48</v>
      </c>
      <c r="H62" s="5">
        <f>SUM('Half-Cent to County before'!H62+'Half-Cent to City Govs'!H62)</f>
        <v>256384.82</v>
      </c>
      <c r="I62" s="5">
        <f>SUM('Half-Cent to County before'!I62+'Half-Cent to City Govs'!I62)</f>
        <v>273529.71999999997</v>
      </c>
      <c r="J62" s="5">
        <f>SUM('Half-Cent to County before'!J62+'Half-Cent to City Govs'!J62)</f>
        <v>247470.76</v>
      </c>
      <c r="K62" s="5">
        <f>SUM('Half-Cent to County before'!K62+'Half-Cent to City Govs'!K62)</f>
        <v>249273.31999999998</v>
      </c>
      <c r="L62" s="5">
        <f>SUM('Half-Cent to County before'!L62+'Half-Cent to City Govs'!L62)</f>
        <v>258960.47</v>
      </c>
      <c r="M62" s="5">
        <f>SUM('Half-Cent to County before'!M62+'Half-Cent to City Govs'!M62)</f>
        <v>228732.52</v>
      </c>
      <c r="N62" s="5">
        <f t="shared" si="0"/>
        <v>2901996.32</v>
      </c>
    </row>
    <row r="63" spans="1:14" x14ac:dyDescent="0.2">
      <c r="A63" t="s">
        <v>60</v>
      </c>
      <c r="B63" s="5">
        <f>SUM('Half-Cent to County before'!B63+'Half-Cent to City Govs'!B63)</f>
        <v>23161327.539999999</v>
      </c>
      <c r="C63" s="8">
        <f>SUM('Half-Cent to County before'!C63+'Half-Cent to City Govs'!C63)</f>
        <v>23982783.689999998</v>
      </c>
      <c r="D63" s="8">
        <f>SUM('Half-Cent to County before'!D63+'Half-Cent to City Govs'!D63)</f>
        <v>22951704.920000002</v>
      </c>
      <c r="E63" s="8">
        <f>SUM('Half-Cent to County before'!E63+'Half-Cent to City Govs'!E63)</f>
        <v>21599221.210000001</v>
      </c>
      <c r="F63" s="8">
        <f>SUM('Half-Cent to County before'!F63+'Half-Cent to City Govs'!F63)</f>
        <v>21468489.199999999</v>
      </c>
      <c r="G63" s="5">
        <f>SUM('Half-Cent to County before'!G63+'Half-Cent to City Govs'!G63)</f>
        <v>23602606.140000001</v>
      </c>
      <c r="H63" s="5">
        <f>SUM('Half-Cent to County before'!H63+'Half-Cent to City Govs'!H63)</f>
        <v>24191210.520000003</v>
      </c>
      <c r="I63" s="5">
        <f>SUM('Half-Cent to County before'!I63+'Half-Cent to City Govs'!I63)</f>
        <v>26440756.75</v>
      </c>
      <c r="J63" s="5">
        <f>SUM('Half-Cent to County before'!J63+'Half-Cent to City Govs'!J63)</f>
        <v>23753991.630000003</v>
      </c>
      <c r="K63" s="5">
        <f>SUM('Half-Cent to County before'!K63+'Half-Cent to City Govs'!K63)</f>
        <v>22750737.370000001</v>
      </c>
      <c r="L63" s="5">
        <f>SUM('Half-Cent to County before'!L63+'Half-Cent to City Govs'!L63)</f>
        <v>16974500.52</v>
      </c>
      <c r="M63" s="5">
        <f>SUM('Half-Cent to County before'!M63+'Half-Cent to City Govs'!M63)</f>
        <v>10027111.189999999</v>
      </c>
      <c r="N63" s="5">
        <f t="shared" si="0"/>
        <v>260904440.68000004</v>
      </c>
    </row>
    <row r="64" spans="1:14" x14ac:dyDescent="0.2">
      <c r="A64" t="s">
        <v>61</v>
      </c>
      <c r="B64" s="5">
        <f>SUM('Half-Cent to County before'!B64+'Half-Cent to City Govs'!B64)</f>
        <v>2725813.3</v>
      </c>
      <c r="C64" s="8">
        <f>SUM('Half-Cent to County before'!C64+'Half-Cent to City Govs'!C64)</f>
        <v>2789896.13</v>
      </c>
      <c r="D64" s="8">
        <f>SUM('Half-Cent to County before'!D64+'Half-Cent to City Govs'!D64)</f>
        <v>2770346.97</v>
      </c>
      <c r="E64" s="8">
        <f>SUM('Half-Cent to County before'!E64+'Half-Cent to City Govs'!E64)</f>
        <v>2465829.71</v>
      </c>
      <c r="F64" s="8">
        <f>SUM('Half-Cent to County before'!F64+'Half-Cent to City Govs'!F64)</f>
        <v>2333604.98</v>
      </c>
      <c r="G64" s="5">
        <f>SUM('Half-Cent to County before'!G64+'Half-Cent to City Govs'!G64)</f>
        <v>2633426.7799999998</v>
      </c>
      <c r="H64" s="5">
        <f>SUM('Half-Cent to County before'!H64+'Half-Cent to City Govs'!H64)</f>
        <v>2609723.86</v>
      </c>
      <c r="I64" s="5">
        <f>SUM('Half-Cent to County before'!I64+'Half-Cent to City Govs'!I64)</f>
        <v>3090768.14</v>
      </c>
      <c r="J64" s="5">
        <f>SUM('Half-Cent to County before'!J64+'Half-Cent to City Govs'!J64)</f>
        <v>2702947.61</v>
      </c>
      <c r="K64" s="5">
        <f>SUM('Half-Cent to County before'!K64+'Half-Cent to City Govs'!K64)</f>
        <v>2716339.66</v>
      </c>
      <c r="L64" s="5">
        <f>SUM('Half-Cent to County before'!L64+'Half-Cent to City Govs'!L64)</f>
        <v>2026088.9100000001</v>
      </c>
      <c r="M64" s="5">
        <f>SUM('Half-Cent to County before'!M64+'Half-Cent to City Govs'!M64)</f>
        <v>1335126.8500000001</v>
      </c>
      <c r="N64" s="5">
        <f t="shared" si="0"/>
        <v>30199912.900000002</v>
      </c>
    </row>
    <row r="65" spans="1:14" x14ac:dyDescent="0.2">
      <c r="A65" t="s">
        <v>62</v>
      </c>
      <c r="B65" s="5">
        <f>SUM('Half-Cent to County before'!B65+'Half-Cent to City Govs'!B65)</f>
        <v>12838546.83</v>
      </c>
      <c r="C65" s="8">
        <f>SUM('Half-Cent to County before'!C65+'Half-Cent to City Govs'!C65)</f>
        <v>12480406.899999999</v>
      </c>
      <c r="D65" s="8">
        <f>SUM('Half-Cent to County before'!D65+'Half-Cent to City Govs'!D65)</f>
        <v>11890281.530000001</v>
      </c>
      <c r="E65" s="8">
        <f>SUM('Half-Cent to County before'!E65+'Half-Cent to City Govs'!E65)</f>
        <v>11634585.76</v>
      </c>
      <c r="F65" s="8">
        <f>SUM('Half-Cent to County before'!F65+'Half-Cent to City Govs'!F65)</f>
        <v>12094988.470000001</v>
      </c>
      <c r="G65" s="5">
        <f>SUM('Half-Cent to County before'!G65+'Half-Cent to City Govs'!G65)</f>
        <v>13108697.870000001</v>
      </c>
      <c r="H65" s="5">
        <f>SUM('Half-Cent to County before'!H65+'Half-Cent to City Govs'!H65)</f>
        <v>13649635.57</v>
      </c>
      <c r="I65" s="5">
        <f>SUM('Half-Cent to County before'!I65+'Half-Cent to City Govs'!I65)</f>
        <v>16409312.970000001</v>
      </c>
      <c r="J65" s="5">
        <f>SUM('Half-Cent to County before'!J65+'Half-Cent to City Govs'!J65)</f>
        <v>13946865.109999999</v>
      </c>
      <c r="K65" s="5">
        <f>SUM('Half-Cent to County before'!K65+'Half-Cent to City Govs'!K65)</f>
        <v>13512081.85</v>
      </c>
      <c r="L65" s="5">
        <f>SUM('Half-Cent to County before'!L65+'Half-Cent to City Govs'!L65)</f>
        <v>11425369.220000001</v>
      </c>
      <c r="M65" s="5">
        <f>SUM('Half-Cent to County before'!M65+'Half-Cent to City Govs'!M65)</f>
        <v>8604838.9299999997</v>
      </c>
      <c r="N65" s="5">
        <f t="shared" si="0"/>
        <v>151595611.01000002</v>
      </c>
    </row>
    <row r="66" spans="1:14" x14ac:dyDescent="0.2">
      <c r="A66" t="s">
        <v>26</v>
      </c>
      <c r="B66" s="5">
        <f>SUM('Half-Cent to County before'!B66+'Half-Cent to City Govs'!B66)</f>
        <v>3107732.4699999997</v>
      </c>
      <c r="C66" s="8">
        <f>SUM('Half-Cent to County before'!C66+'Half-Cent to City Govs'!C66)</f>
        <v>3054055.3299999996</v>
      </c>
      <c r="D66" s="8">
        <f>SUM('Half-Cent to County before'!D66+'Half-Cent to City Govs'!D66)</f>
        <v>2953468.0100000002</v>
      </c>
      <c r="E66" s="8">
        <f>SUM('Half-Cent to County before'!E66+'Half-Cent to City Govs'!E66)</f>
        <v>2973235.35</v>
      </c>
      <c r="F66" s="8">
        <f>SUM('Half-Cent to County before'!F66+'Half-Cent to City Govs'!F66)</f>
        <v>2962962.7</v>
      </c>
      <c r="G66" s="5">
        <f>SUM('Half-Cent to County before'!G66+'Half-Cent to City Govs'!G66)</f>
        <v>3123716.43</v>
      </c>
      <c r="H66" s="5">
        <f>SUM('Half-Cent to County before'!H66+'Half-Cent to City Govs'!H66)</f>
        <v>3171248.1799999997</v>
      </c>
      <c r="I66" s="5">
        <f>SUM('Half-Cent to County before'!I66+'Half-Cent to City Govs'!I66)</f>
        <v>3595097.5700000003</v>
      </c>
      <c r="J66" s="5">
        <f>SUM('Half-Cent to County before'!J66+'Half-Cent to City Govs'!J66)</f>
        <v>3037198.1500000004</v>
      </c>
      <c r="K66" s="5">
        <f>SUM('Half-Cent to County before'!K66+'Half-Cent to City Govs'!K66)</f>
        <v>3064881.81</v>
      </c>
      <c r="L66" s="5">
        <f>SUM('Half-Cent to County before'!L66+'Half-Cent to City Govs'!L66)</f>
        <v>2935750.75</v>
      </c>
      <c r="M66" s="5">
        <f>SUM('Half-Cent to County before'!M66+'Half-Cent to City Govs'!M66)</f>
        <v>2554746.85</v>
      </c>
      <c r="N66" s="5">
        <f t="shared" si="0"/>
        <v>36534093.600000001</v>
      </c>
    </row>
    <row r="67" spans="1:14" x14ac:dyDescent="0.2">
      <c r="A67" t="s">
        <v>63</v>
      </c>
      <c r="B67" s="5">
        <f>SUM('Half-Cent to County before'!B67+'Half-Cent to City Govs'!B67)</f>
        <v>8256408.2799999993</v>
      </c>
      <c r="C67" s="8">
        <f>SUM('Half-Cent to County before'!C67+'Half-Cent to City Govs'!C67)</f>
        <v>7959935.7999999998</v>
      </c>
      <c r="D67" s="8">
        <f>SUM('Half-Cent to County before'!D67+'Half-Cent to City Govs'!D67)</f>
        <v>7733860.7599999998</v>
      </c>
      <c r="E67" s="8">
        <f>SUM('Half-Cent to County before'!E67+'Half-Cent to City Govs'!E67)</f>
        <v>7409217.3099999996</v>
      </c>
      <c r="F67" s="8">
        <f>SUM('Half-Cent to County before'!F67+'Half-Cent to City Govs'!F67)</f>
        <v>7363044.4100000001</v>
      </c>
      <c r="G67" s="5">
        <f>SUM('Half-Cent to County before'!G67+'Half-Cent to City Govs'!G67)</f>
        <v>7745490.75</v>
      </c>
      <c r="H67" s="5">
        <f>SUM('Half-Cent to County before'!H67+'Half-Cent to City Govs'!H67)</f>
        <v>7643749.6399999997</v>
      </c>
      <c r="I67" s="5">
        <f>SUM('Half-Cent to County before'!I67+'Half-Cent to City Govs'!I67)</f>
        <v>8837058.7899999991</v>
      </c>
      <c r="J67" s="5">
        <f>SUM('Half-Cent to County before'!J67+'Half-Cent to City Govs'!J67)</f>
        <v>7711644.04</v>
      </c>
      <c r="K67" s="5">
        <f>SUM('Half-Cent to County before'!K67+'Half-Cent to City Govs'!K67)</f>
        <v>7848157.9800000004</v>
      </c>
      <c r="L67" s="5">
        <f>SUM('Half-Cent to County before'!L67+'Half-Cent to City Govs'!L67)</f>
        <v>7004374.3899999997</v>
      </c>
      <c r="M67" s="5">
        <f>SUM('Half-Cent to County before'!M67+'Half-Cent to City Govs'!M67)</f>
        <v>5442367.8499999996</v>
      </c>
      <c r="N67" s="5">
        <f t="shared" si="0"/>
        <v>90955310</v>
      </c>
    </row>
    <row r="68" spans="1:14" x14ac:dyDescent="0.2">
      <c r="A68" t="s">
        <v>64</v>
      </c>
      <c r="B68" s="5">
        <f>SUM('Half-Cent to County before'!B68+'Half-Cent to City Govs'!B68)</f>
        <v>4734068.13</v>
      </c>
      <c r="C68" s="8">
        <f>SUM('Half-Cent to County before'!C68+'Half-Cent to City Govs'!C68)</f>
        <v>4423946.12</v>
      </c>
      <c r="D68" s="8">
        <f>SUM('Half-Cent to County before'!D68+'Half-Cent to City Govs'!D68)</f>
        <v>4419556.9000000004</v>
      </c>
      <c r="E68" s="8">
        <f>SUM('Half-Cent to County before'!E68+'Half-Cent to City Govs'!E68)</f>
        <v>4375379.6500000004</v>
      </c>
      <c r="F68" s="8">
        <f>SUM('Half-Cent to County before'!F68+'Half-Cent to City Govs'!F68)</f>
        <v>4317135.95</v>
      </c>
      <c r="G68" s="5">
        <f>SUM('Half-Cent to County before'!G68+'Half-Cent to City Govs'!G68)</f>
        <v>4699163.9800000004</v>
      </c>
      <c r="H68" s="5">
        <f>SUM('Half-Cent to County before'!H68+'Half-Cent to City Govs'!H68)</f>
        <v>4607218.4800000004</v>
      </c>
      <c r="I68" s="5">
        <f>SUM('Half-Cent to County before'!I68+'Half-Cent to City Govs'!I68)</f>
        <v>5101097.4800000004</v>
      </c>
      <c r="J68" s="5">
        <f>SUM('Half-Cent to County before'!J68+'Half-Cent to City Govs'!J68)</f>
        <v>4920591.41</v>
      </c>
      <c r="K68" s="5">
        <f>SUM('Half-Cent to County before'!K68+'Half-Cent to City Govs'!K68)</f>
        <v>4755010.76</v>
      </c>
      <c r="L68" s="5">
        <f>SUM('Half-Cent to County before'!L68+'Half-Cent to City Govs'!L68)</f>
        <v>4502252.3600000003</v>
      </c>
      <c r="M68" s="5">
        <f>SUM('Half-Cent to County before'!M68+'Half-Cent to City Govs'!M68)</f>
        <v>3890998.96</v>
      </c>
      <c r="N68" s="5">
        <f t="shared" si="0"/>
        <v>54746420.179999992</v>
      </c>
    </row>
    <row r="69" spans="1:14" x14ac:dyDescent="0.2">
      <c r="A69" t="s">
        <v>65</v>
      </c>
      <c r="B69" s="5">
        <f>SUM('Half-Cent to County before'!B69+'Half-Cent to City Govs'!B69)</f>
        <v>321757.91000000003</v>
      </c>
      <c r="C69" s="8">
        <f>SUM('Half-Cent to County before'!C69+'Half-Cent to City Govs'!C69)</f>
        <v>325257.84000000003</v>
      </c>
      <c r="D69" s="8">
        <f>SUM('Half-Cent to County before'!D69+'Half-Cent to City Govs'!D69)</f>
        <v>623434.52</v>
      </c>
      <c r="E69" s="8">
        <f>SUM('Half-Cent to County before'!E69+'Half-Cent to City Govs'!E69)</f>
        <v>306601.63</v>
      </c>
      <c r="F69" s="8">
        <f>SUM('Half-Cent to County before'!F69+'Half-Cent to City Govs'!F69)</f>
        <v>294789.09999999998</v>
      </c>
      <c r="G69" s="5">
        <f>SUM('Half-Cent to County before'!G69+'Half-Cent to City Govs'!G69)</f>
        <v>314748.62</v>
      </c>
      <c r="H69" s="5">
        <f>SUM('Half-Cent to County before'!H69+'Half-Cent to City Govs'!H69)</f>
        <v>300648.67</v>
      </c>
      <c r="I69" s="5">
        <f>SUM('Half-Cent to County before'!I69+'Half-Cent to City Govs'!I69)</f>
        <v>337692.29</v>
      </c>
      <c r="J69" s="5">
        <f>SUM('Half-Cent to County before'!J69+'Half-Cent to City Govs'!J69)</f>
        <v>301075.3</v>
      </c>
      <c r="K69" s="5">
        <f>SUM('Half-Cent to County before'!K69+'Half-Cent to City Govs'!K69)</f>
        <v>308909.25</v>
      </c>
      <c r="L69" s="5">
        <f>SUM('Half-Cent to County before'!L69+'Half-Cent to City Govs'!L69)</f>
        <v>347143.11</v>
      </c>
      <c r="M69" s="5">
        <f>SUM('Half-Cent to County before'!M69+'Half-Cent to City Govs'!M69)</f>
        <v>352586.72</v>
      </c>
      <c r="N69" s="5">
        <f t="shared" si="0"/>
        <v>4134644.96</v>
      </c>
    </row>
    <row r="70" spans="1:14" x14ac:dyDescent="0.2">
      <c r="A70" t="s">
        <v>66</v>
      </c>
      <c r="B70" s="5">
        <f>SUM('Half-Cent to County before'!B70+'Half-Cent to City Govs'!B70)</f>
        <v>1912871.51</v>
      </c>
      <c r="C70" s="8">
        <f>SUM('Half-Cent to County before'!C70+'Half-Cent to City Govs'!C70)</f>
        <v>1926078.56</v>
      </c>
      <c r="D70" s="8">
        <f>SUM('Half-Cent to County before'!D70+'Half-Cent to City Govs'!D70)</f>
        <v>1913859.28</v>
      </c>
      <c r="E70" s="8">
        <f>SUM('Half-Cent to County before'!E70+'Half-Cent to City Govs'!E70)</f>
        <v>1718577.87</v>
      </c>
      <c r="F70" s="8">
        <f>SUM('Half-Cent to County before'!F70+'Half-Cent to City Govs'!F70)</f>
        <v>1617571.62</v>
      </c>
      <c r="G70" s="5">
        <f>SUM('Half-Cent to County before'!G70+'Half-Cent to City Govs'!G70)</f>
        <v>1848684.1500000001</v>
      </c>
      <c r="H70" s="5">
        <f>SUM('Half-Cent to County before'!H70+'Half-Cent to City Govs'!H70)</f>
        <v>1784943.3599999999</v>
      </c>
      <c r="I70" s="5">
        <f>SUM('Half-Cent to County before'!I70+'Half-Cent to City Govs'!I70)</f>
        <v>2106196.31</v>
      </c>
      <c r="J70" s="5">
        <f>SUM('Half-Cent to County before'!J70+'Half-Cent to City Govs'!J70)</f>
        <v>1799694.7100000002</v>
      </c>
      <c r="K70" s="5">
        <f>SUM('Half-Cent to County before'!K70+'Half-Cent to City Govs'!K70)</f>
        <v>1887582.37</v>
      </c>
      <c r="L70" s="5">
        <f>SUM('Half-Cent to County before'!L70+'Half-Cent to City Govs'!L70)</f>
        <v>1577085.6300000001</v>
      </c>
      <c r="M70" s="5">
        <f>SUM('Half-Cent to County before'!M70+'Half-Cent to City Govs'!M70)</f>
        <v>1315293.31</v>
      </c>
      <c r="N70" s="5">
        <f t="shared" si="0"/>
        <v>21408438.68</v>
      </c>
    </row>
    <row r="71" spans="1:14" x14ac:dyDescent="0.2">
      <c r="A71" t="s">
        <v>67</v>
      </c>
      <c r="B71" s="5">
        <f>SUM('Half-Cent to County before'!B71+'Half-Cent to City Govs'!B71)</f>
        <v>1756361.6600000001</v>
      </c>
      <c r="C71" s="8">
        <f>SUM('Half-Cent to County before'!C71+'Half-Cent to City Govs'!C71)</f>
        <v>1687068.88</v>
      </c>
      <c r="D71" s="8">
        <f>SUM('Half-Cent to County before'!D71+'Half-Cent to City Govs'!D71)</f>
        <v>1664561.6</v>
      </c>
      <c r="E71" s="8">
        <f>SUM('Half-Cent to County before'!E71+'Half-Cent to City Govs'!E71)</f>
        <v>1627655.9300000002</v>
      </c>
      <c r="F71" s="8">
        <f>SUM('Half-Cent to County before'!F71+'Half-Cent to City Govs'!F71)</f>
        <v>1608578.44</v>
      </c>
      <c r="G71" s="5">
        <f>SUM('Half-Cent to County before'!G71+'Half-Cent to City Govs'!G71)</f>
        <v>1841441.9100000001</v>
      </c>
      <c r="H71" s="5">
        <f>SUM('Half-Cent to County before'!H71+'Half-Cent to City Govs'!H71)</f>
        <v>1808330.7999999998</v>
      </c>
      <c r="I71" s="5">
        <f>SUM('Half-Cent to County before'!I71+'Half-Cent to City Govs'!I71)</f>
        <v>1974101.88</v>
      </c>
      <c r="J71" s="5">
        <f>SUM('Half-Cent to County before'!J71+'Half-Cent to City Govs'!J71)</f>
        <v>1802060.9500000002</v>
      </c>
      <c r="K71" s="5">
        <f>SUM('Half-Cent to County before'!K71+'Half-Cent to City Govs'!K71)</f>
        <v>1797846.57</v>
      </c>
      <c r="L71" s="5">
        <f>SUM('Half-Cent to County before'!L71+'Half-Cent to City Govs'!L71)</f>
        <v>1671770.0699999998</v>
      </c>
      <c r="M71" s="5">
        <f>SUM('Half-Cent to County before'!M71+'Half-Cent to City Govs'!M71)</f>
        <v>1434309.11</v>
      </c>
      <c r="N71" s="5">
        <f t="shared" si="0"/>
        <v>20674087.799999997</v>
      </c>
    </row>
    <row r="72" spans="1:14" x14ac:dyDescent="0.2">
      <c r="A72" t="s">
        <v>68</v>
      </c>
      <c r="B72" s="5">
        <f>SUM('Half-Cent to County before'!B72+'Half-Cent to City Govs'!B72)</f>
        <v>859321.30999999994</v>
      </c>
      <c r="C72" s="8">
        <f>SUM('Half-Cent to County before'!C72+'Half-Cent to City Govs'!C72)</f>
        <v>894441.94000000006</v>
      </c>
      <c r="D72" s="8">
        <f>SUM('Half-Cent to County before'!D72+'Half-Cent to City Govs'!D72)</f>
        <v>857746.31</v>
      </c>
      <c r="E72" s="8">
        <f>SUM('Half-Cent to County before'!E72+'Half-Cent to City Govs'!E72)</f>
        <v>796410.71</v>
      </c>
      <c r="F72" s="8">
        <f>SUM('Half-Cent to County before'!F72+'Half-Cent to City Govs'!F72)</f>
        <v>787376.43</v>
      </c>
      <c r="G72" s="5">
        <f>SUM('Half-Cent to County before'!G72+'Half-Cent to City Govs'!G72)</f>
        <v>770657.03</v>
      </c>
      <c r="H72" s="5">
        <f>SUM('Half-Cent to County before'!H72+'Half-Cent to City Govs'!H72)</f>
        <v>754437.99</v>
      </c>
      <c r="I72" s="5">
        <f>SUM('Half-Cent to County before'!I72+'Half-Cent to City Govs'!I72)</f>
        <v>813904.72</v>
      </c>
      <c r="J72" s="5">
        <f>SUM('Half-Cent to County before'!J72+'Half-Cent to City Govs'!J72)</f>
        <v>870837.89</v>
      </c>
      <c r="K72" s="5">
        <f>SUM('Half-Cent to County before'!K72+'Half-Cent to City Govs'!K72)</f>
        <v>740376.11</v>
      </c>
      <c r="L72" s="5">
        <f>SUM('Half-Cent to County before'!L72+'Half-Cent to City Govs'!L72)</f>
        <v>778937.38</v>
      </c>
      <c r="M72" s="5">
        <f>SUM('Half-Cent to County before'!M72+'Half-Cent to City Govs'!M72)</f>
        <v>743131.23</v>
      </c>
      <c r="N72" s="5">
        <f t="shared" si="0"/>
        <v>9667579.0500000007</v>
      </c>
    </row>
    <row r="73" spans="1:14" x14ac:dyDescent="0.2">
      <c r="A73" t="s">
        <v>69</v>
      </c>
      <c r="B73" s="5">
        <f>SUM('Half-Cent to County before'!B73+'Half-Cent to City Govs'!B73)</f>
        <v>4004405.95</v>
      </c>
      <c r="C73" s="8">
        <f>SUM('Half-Cent to County before'!C73+'Half-Cent to City Govs'!C73)</f>
        <v>3957284.8600000003</v>
      </c>
      <c r="D73" s="8">
        <f>SUM('Half-Cent to County before'!D73+'Half-Cent to City Govs'!D73)</f>
        <v>3645774.8600000003</v>
      </c>
      <c r="E73" s="8">
        <f>SUM('Half-Cent to County before'!E73+'Half-Cent to City Govs'!E73)</f>
        <v>3485827</v>
      </c>
      <c r="F73" s="8">
        <f>SUM('Half-Cent to County before'!F73+'Half-Cent to City Govs'!F73)</f>
        <v>3624721.75</v>
      </c>
      <c r="G73" s="5">
        <f>SUM('Half-Cent to County before'!G73+'Half-Cent to City Govs'!G73)</f>
        <v>3882192.3899999997</v>
      </c>
      <c r="H73" s="5">
        <f>SUM('Half-Cent to County before'!H73+'Half-Cent to City Govs'!H73)</f>
        <v>4139614.3899999997</v>
      </c>
      <c r="I73" s="5">
        <f>SUM('Half-Cent to County before'!I73+'Half-Cent to City Govs'!I73)</f>
        <v>4714190.96</v>
      </c>
      <c r="J73" s="5">
        <f>SUM('Half-Cent to County before'!J73+'Half-Cent to City Govs'!J73)</f>
        <v>4508792.6399999997</v>
      </c>
      <c r="K73" s="5">
        <f>SUM('Half-Cent to County before'!K73+'Half-Cent to City Govs'!K73)</f>
        <v>4313760.3499999996</v>
      </c>
      <c r="L73" s="5">
        <f>SUM('Half-Cent to County before'!L73+'Half-Cent to City Govs'!L73)</f>
        <v>3767149.2</v>
      </c>
      <c r="M73" s="5">
        <f>SUM('Half-Cent to County before'!M73+'Half-Cent to City Govs'!M73)</f>
        <v>2736057.42</v>
      </c>
      <c r="N73" s="5">
        <f t="shared" si="0"/>
        <v>46779771.770000011</v>
      </c>
    </row>
    <row r="74" spans="1:14" x14ac:dyDescent="0.2">
      <c r="A74" t="s">
        <v>70</v>
      </c>
      <c r="B74" s="5">
        <f>SUM('Half-Cent to County before'!B74+'Half-Cent to City Govs'!B74)</f>
        <v>3794778.8</v>
      </c>
      <c r="C74" s="8">
        <f>SUM('Half-Cent to County before'!C74+'Half-Cent to City Govs'!C74)</f>
        <v>3601745.11</v>
      </c>
      <c r="D74" s="8">
        <f>SUM('Half-Cent to County before'!D74+'Half-Cent to City Govs'!D74)</f>
        <v>3487096.29</v>
      </c>
      <c r="E74" s="8">
        <f>SUM('Half-Cent to County before'!E74+'Half-Cent to City Govs'!E74)</f>
        <v>3457668.87</v>
      </c>
      <c r="F74" s="8">
        <f>SUM('Half-Cent to County before'!F74+'Half-Cent to City Govs'!F74)</f>
        <v>3468448.79</v>
      </c>
      <c r="G74" s="5">
        <f>SUM('Half-Cent to County before'!G74+'Half-Cent to City Govs'!G74)</f>
        <v>3690494.43</v>
      </c>
      <c r="H74" s="5">
        <f>SUM('Half-Cent to County before'!H74+'Half-Cent to City Govs'!H74)</f>
        <v>3591098.17</v>
      </c>
      <c r="I74" s="5">
        <f>SUM('Half-Cent to County before'!I74+'Half-Cent to City Govs'!I74)</f>
        <v>4076209.5</v>
      </c>
      <c r="J74" s="5">
        <f>SUM('Half-Cent to County before'!J74+'Half-Cent to City Govs'!J74)</f>
        <v>3446968.62</v>
      </c>
      <c r="K74" s="5">
        <f>SUM('Half-Cent to County before'!K74+'Half-Cent to City Govs'!K74)</f>
        <v>3430427.96</v>
      </c>
      <c r="L74" s="5">
        <f>SUM('Half-Cent to County before'!L74+'Half-Cent to City Govs'!L74)</f>
        <v>3168868.38</v>
      </c>
      <c r="M74" s="5">
        <f>SUM('Half-Cent to County before'!M74+'Half-Cent to City Govs'!M74)</f>
        <v>2627202.13</v>
      </c>
      <c r="N74" s="5">
        <f t="shared" si="0"/>
        <v>41841007.050000004</v>
      </c>
    </row>
    <row r="75" spans="1:14" x14ac:dyDescent="0.2">
      <c r="A75" t="s">
        <v>27</v>
      </c>
      <c r="B75" s="5">
        <f>SUM('Half-Cent to County before'!B75+'Half-Cent to City Govs'!B75)</f>
        <v>751442.36</v>
      </c>
      <c r="C75" s="8">
        <f>SUM('Half-Cent to County before'!C75+'Half-Cent to City Govs'!C75)</f>
        <v>647714.35000000009</v>
      </c>
      <c r="D75" s="8">
        <f>SUM('Half-Cent to County before'!D75+'Half-Cent to City Govs'!D75)</f>
        <v>609259.02</v>
      </c>
      <c r="E75" s="8">
        <f>SUM('Half-Cent to County before'!E75+'Half-Cent to City Govs'!E75)</f>
        <v>641803.16</v>
      </c>
      <c r="F75" s="8">
        <f>SUM('Half-Cent to County before'!F75+'Half-Cent to City Govs'!F75)</f>
        <v>655686.26</v>
      </c>
      <c r="G75" s="5">
        <f>SUM('Half-Cent to County before'!G75+'Half-Cent to City Govs'!G75)</f>
        <v>753901.56</v>
      </c>
      <c r="H75" s="5">
        <f>SUM('Half-Cent to County before'!H75+'Half-Cent to City Govs'!H75)</f>
        <v>726655.85000000009</v>
      </c>
      <c r="I75" s="5">
        <f>SUM('Half-Cent to County before'!I75+'Half-Cent to City Govs'!I75)</f>
        <v>805775.6</v>
      </c>
      <c r="J75" s="5">
        <f>SUM('Half-Cent to County before'!J75+'Half-Cent to City Govs'!J75)</f>
        <v>888260.96</v>
      </c>
      <c r="K75" s="5">
        <f>SUM('Half-Cent to County before'!K75+'Half-Cent to City Govs'!K75)</f>
        <v>783855.1</v>
      </c>
      <c r="L75" s="5">
        <f>SUM('Half-Cent to County before'!L75+'Half-Cent to City Govs'!L75)</f>
        <v>744260.65999999992</v>
      </c>
      <c r="M75" s="5">
        <f>SUM('Half-Cent to County before'!M75+'Half-Cent to City Govs'!M75)</f>
        <v>614898.5</v>
      </c>
      <c r="N75" s="5">
        <f t="shared" si="0"/>
        <v>8623513.379999999</v>
      </c>
    </row>
    <row r="76" spans="1:14" x14ac:dyDescent="0.2">
      <c r="A76" t="s">
        <v>71</v>
      </c>
      <c r="B76" s="5">
        <f>SUM('Half-Cent to County before'!B76+'Half-Cent to City Govs'!B76)</f>
        <v>200699.04</v>
      </c>
      <c r="C76" s="8">
        <f>SUM('Half-Cent to County before'!C76+'Half-Cent to City Govs'!C76)</f>
        <v>198714.38</v>
      </c>
      <c r="D76" s="8">
        <f>SUM('Half-Cent to County before'!D76+'Half-Cent to City Govs'!D76)</f>
        <v>186567.79</v>
      </c>
      <c r="E76" s="8">
        <f>SUM('Half-Cent to County before'!E76+'Half-Cent to City Govs'!E76)</f>
        <v>196408.25</v>
      </c>
      <c r="F76" s="8">
        <f>SUM('Half-Cent to County before'!F76+'Half-Cent to City Govs'!F76)</f>
        <v>185690.42</v>
      </c>
      <c r="G76" s="5">
        <f>SUM('Half-Cent to County before'!G76+'Half-Cent to City Govs'!G76)</f>
        <v>215949.94</v>
      </c>
      <c r="H76" s="5">
        <f>SUM('Half-Cent to County before'!H76+'Half-Cent to City Govs'!H76)</f>
        <v>197963.28999999998</v>
      </c>
      <c r="I76" s="5">
        <f>SUM('Half-Cent to County before'!I76+'Half-Cent to City Govs'!I76)</f>
        <v>219631.95</v>
      </c>
      <c r="J76" s="5">
        <f>SUM('Half-Cent to County before'!J76+'Half-Cent to City Govs'!J76)</f>
        <v>191511.69999999998</v>
      </c>
      <c r="K76" s="5">
        <f>SUM('Half-Cent to County before'!K76+'Half-Cent to City Govs'!K76)</f>
        <v>187368.33000000002</v>
      </c>
      <c r="L76" s="5">
        <f>SUM('Half-Cent to County before'!L76+'Half-Cent to City Govs'!L76)</f>
        <v>199468.75</v>
      </c>
      <c r="M76" s="5">
        <f>SUM('Half-Cent to County before'!M76+'Half-Cent to City Govs'!M76)</f>
        <v>179842.47</v>
      </c>
      <c r="N76" s="5">
        <f t="shared" si="0"/>
        <v>2359816.31</v>
      </c>
    </row>
    <row r="77" spans="1:14" x14ac:dyDescent="0.2">
      <c r="A77" t="s">
        <v>28</v>
      </c>
      <c r="B77" s="5">
        <f>SUM('Half-Cent to County before'!B77+'Half-Cent to City Govs'!B77)</f>
        <v>149894.35</v>
      </c>
      <c r="C77" s="8">
        <f>SUM('Half-Cent to County before'!C77+'Half-Cent to City Govs'!C77)</f>
        <v>150166.68</v>
      </c>
      <c r="D77" s="8">
        <f>SUM('Half-Cent to County before'!D77+'Half-Cent to City Govs'!D77)</f>
        <v>150687.34</v>
      </c>
      <c r="E77" s="8">
        <f>SUM('Half-Cent to County before'!E77+'Half-Cent to City Govs'!E77)</f>
        <v>163051.84</v>
      </c>
      <c r="F77" s="8">
        <f>SUM('Half-Cent to County before'!F77+'Half-Cent to City Govs'!F77)</f>
        <v>102902.84</v>
      </c>
      <c r="G77" s="5">
        <f>SUM('Half-Cent to County before'!G77+'Half-Cent to City Govs'!G77)</f>
        <v>179902.52</v>
      </c>
      <c r="H77" s="5">
        <f>SUM('Half-Cent to County before'!H77+'Half-Cent to City Govs'!H77)</f>
        <v>132097.21</v>
      </c>
      <c r="I77" s="5">
        <f>SUM('Half-Cent to County before'!I77+'Half-Cent to City Govs'!I77)</f>
        <v>133572.66</v>
      </c>
      <c r="J77" s="5">
        <f>SUM('Half-Cent to County before'!J77+'Half-Cent to City Govs'!J77)</f>
        <v>113256.01</v>
      </c>
      <c r="K77" s="5">
        <f>SUM('Half-Cent to County before'!K77+'Half-Cent to City Govs'!K77)</f>
        <v>125007.41999999998</v>
      </c>
      <c r="L77" s="5">
        <f>SUM('Half-Cent to County before'!L77+'Half-Cent to City Govs'!L77)</f>
        <v>132725.25</v>
      </c>
      <c r="M77" s="5">
        <f>SUM('Half-Cent to County before'!M77+'Half-Cent to City Govs'!M77)</f>
        <v>120511.89</v>
      </c>
      <c r="N77" s="5">
        <f t="shared" si="0"/>
        <v>1653776.0099999998</v>
      </c>
    </row>
    <row r="78" spans="1:14" x14ac:dyDescent="0.2">
      <c r="A78" t="s">
        <v>29</v>
      </c>
      <c r="B78" s="5">
        <f>SUM('Half-Cent to County before'!B78+'Half-Cent to City Govs'!B78)</f>
        <v>27958.01</v>
      </c>
      <c r="C78" s="8">
        <f>SUM('Half-Cent to County before'!C78+'Half-Cent to City Govs'!C78)</f>
        <v>34909.159999999996</v>
      </c>
      <c r="D78" s="8">
        <f>SUM('Half-Cent to County before'!D78+'Half-Cent to City Govs'!D78)</f>
        <v>32171.69</v>
      </c>
      <c r="E78" s="8">
        <f>SUM('Half-Cent to County before'!E78+'Half-Cent to City Govs'!E78)</f>
        <v>28999.879999999997</v>
      </c>
      <c r="F78" s="8">
        <f>SUM('Half-Cent to County before'!F78+'Half-Cent to City Govs'!F78)</f>
        <v>27336.29</v>
      </c>
      <c r="G78" s="5">
        <f>SUM('Half-Cent to County before'!G78+'Half-Cent to City Govs'!G78)</f>
        <v>30304.22</v>
      </c>
      <c r="H78" s="5">
        <f>SUM('Half-Cent to County before'!H78+'Half-Cent to City Govs'!H78)</f>
        <v>28049.919999999998</v>
      </c>
      <c r="I78" s="5">
        <f>SUM('Half-Cent to County before'!I78+'Half-Cent to City Govs'!I78)</f>
        <v>27257.41</v>
      </c>
      <c r="J78" s="5">
        <f>SUM('Half-Cent to County before'!J78+'Half-Cent to City Govs'!J78)</f>
        <v>29770.989999999998</v>
      </c>
      <c r="K78" s="5">
        <f>SUM('Half-Cent to County before'!K78+'Half-Cent to City Govs'!K78)</f>
        <v>35086.92</v>
      </c>
      <c r="L78" s="5">
        <f>SUM('Half-Cent to County before'!L78+'Half-Cent to City Govs'!L78)</f>
        <v>33075.94</v>
      </c>
      <c r="M78" s="5">
        <f>SUM('Half-Cent to County before'!M78+'Half-Cent to City Govs'!M78)</f>
        <v>29692.91</v>
      </c>
      <c r="N78" s="5">
        <f t="shared" si="0"/>
        <v>364613.33999999997</v>
      </c>
    </row>
    <row r="79" spans="1:14" x14ac:dyDescent="0.2">
      <c r="A79" t="s">
        <v>72</v>
      </c>
      <c r="B79" s="5">
        <f>SUM('Half-Cent to County before'!B79+'Half-Cent to City Govs'!B79)</f>
        <v>4174865.8200000003</v>
      </c>
      <c r="C79" s="8">
        <f>SUM('Half-Cent to County before'!C79+'Half-Cent to City Govs'!C79)</f>
        <v>3932064.06</v>
      </c>
      <c r="D79" s="8">
        <f>SUM('Half-Cent to County before'!D79+'Half-Cent to City Govs'!D79)</f>
        <v>3890660.1</v>
      </c>
      <c r="E79" s="8">
        <f>SUM('Half-Cent to County before'!E79+'Half-Cent to City Govs'!E79)</f>
        <v>3647554.76</v>
      </c>
      <c r="F79" s="8">
        <f>SUM('Half-Cent to County before'!F79+'Half-Cent to City Govs'!F79)</f>
        <v>3403928.71</v>
      </c>
      <c r="G79" s="5">
        <f>SUM('Half-Cent to County before'!G79+'Half-Cent to City Govs'!G79)</f>
        <v>3768015.5300000003</v>
      </c>
      <c r="H79" s="5">
        <f>SUM('Half-Cent to County before'!H79+'Half-Cent to City Govs'!H79)</f>
        <v>3734948.1799999997</v>
      </c>
      <c r="I79" s="5">
        <f>SUM('Half-Cent to County before'!I79+'Half-Cent to City Govs'!I79)</f>
        <v>4186108.87</v>
      </c>
      <c r="J79" s="5">
        <f>SUM('Half-Cent to County before'!J79+'Half-Cent to City Govs'!J79)</f>
        <v>3866335.1500000004</v>
      </c>
      <c r="K79" s="5">
        <f>SUM('Half-Cent to County before'!K79+'Half-Cent to City Govs'!K79)</f>
        <v>3894142.48</v>
      </c>
      <c r="L79" s="5">
        <f>SUM('Half-Cent to County before'!L79+'Half-Cent to City Govs'!L79)</f>
        <v>3647526.88</v>
      </c>
      <c r="M79" s="5">
        <f>SUM('Half-Cent to County before'!M79+'Half-Cent to City Govs'!M79)</f>
        <v>2890403.56</v>
      </c>
      <c r="N79" s="5">
        <f t="shared" si="0"/>
        <v>45036554.100000001</v>
      </c>
    </row>
    <row r="80" spans="1:14" x14ac:dyDescent="0.2">
      <c r="A80" t="s">
        <v>73</v>
      </c>
      <c r="B80" s="5">
        <f>SUM('Half-Cent to County before'!B80+'Half-Cent to City Govs'!B80)</f>
        <v>125730.04000000001</v>
      </c>
      <c r="C80" s="8">
        <f>SUM('Half-Cent to County before'!C80+'Half-Cent to City Govs'!C80)</f>
        <v>116548.93000000001</v>
      </c>
      <c r="D80" s="8">
        <f>SUM('Half-Cent to County before'!D80+'Half-Cent to City Govs'!D80)</f>
        <v>105525.73</v>
      </c>
      <c r="E80" s="8">
        <f>SUM('Half-Cent to County before'!E80+'Half-Cent to City Govs'!E80)</f>
        <v>104634.45</v>
      </c>
      <c r="F80" s="8">
        <f>SUM('Half-Cent to County before'!F80+'Half-Cent to City Govs'!F80)</f>
        <v>106841.87000000001</v>
      </c>
      <c r="G80" s="5">
        <f>SUM('Half-Cent to County before'!G80+'Half-Cent to City Govs'!G80)</f>
        <v>104669.12</v>
      </c>
      <c r="H80" s="5">
        <f>SUM('Half-Cent to County before'!H80+'Half-Cent to City Govs'!H80)</f>
        <v>100291.73000000001</v>
      </c>
      <c r="I80" s="5">
        <f>SUM('Half-Cent to County before'!I80+'Half-Cent to City Govs'!I80)</f>
        <v>107177.53</v>
      </c>
      <c r="J80" s="5">
        <f>SUM('Half-Cent to County before'!J80+'Half-Cent to City Govs'!J80)</f>
        <v>95680.69</v>
      </c>
      <c r="K80" s="5">
        <f>SUM('Half-Cent to County before'!K80+'Half-Cent to City Govs'!K80)</f>
        <v>96145.469999999987</v>
      </c>
      <c r="L80" s="5">
        <f>SUM('Half-Cent to County before'!L80+'Half-Cent to City Govs'!L80)</f>
        <v>109996.19</v>
      </c>
      <c r="M80" s="5">
        <f>SUM('Half-Cent to County before'!M80+'Half-Cent to City Govs'!M80)</f>
        <v>100693.04</v>
      </c>
      <c r="N80" s="5">
        <f>SUM(B80:M80)</f>
        <v>1273934.79</v>
      </c>
    </row>
    <row r="81" spans="1:14" x14ac:dyDescent="0.2">
      <c r="A81" t="s">
        <v>74</v>
      </c>
      <c r="B81" s="5">
        <f>SUM('Half-Cent to County before'!B81+'Half-Cent to City Govs'!B81)</f>
        <v>1549151.9400000002</v>
      </c>
      <c r="C81" s="8">
        <f>SUM('Half-Cent to County before'!C81+'Half-Cent to City Govs'!C81)</f>
        <v>1878231.8699999999</v>
      </c>
      <c r="D81" s="8">
        <f>SUM('Half-Cent to County before'!D81+'Half-Cent to City Govs'!D81)</f>
        <v>1720243.35</v>
      </c>
      <c r="E81" s="8">
        <f>SUM('Half-Cent to County before'!E81+'Half-Cent to City Govs'!E81)</f>
        <v>1236411.56</v>
      </c>
      <c r="F81" s="8">
        <f>SUM('Half-Cent to County before'!F81+'Half-Cent to City Govs'!F81)</f>
        <v>1004675.04</v>
      </c>
      <c r="G81" s="5">
        <f>SUM('Half-Cent to County before'!G81+'Half-Cent to City Govs'!G81)</f>
        <v>1009454.21</v>
      </c>
      <c r="H81" s="5">
        <f>SUM('Half-Cent to County before'!H81+'Half-Cent to City Govs'!H81)</f>
        <v>765894.51</v>
      </c>
      <c r="I81" s="5">
        <f>SUM('Half-Cent to County before'!I81+'Half-Cent to City Govs'!I81)</f>
        <v>858339.29</v>
      </c>
      <c r="J81" s="5">
        <f>SUM('Half-Cent to County before'!J81+'Half-Cent to City Govs'!J81)</f>
        <v>771621.45000000007</v>
      </c>
      <c r="K81" s="5">
        <f>SUM('Half-Cent to County before'!K81+'Half-Cent to City Govs'!K81)</f>
        <v>863414.65</v>
      </c>
      <c r="L81" s="5">
        <f>SUM('Half-Cent to County before'!L81+'Half-Cent to City Govs'!L81)</f>
        <v>813415.67999999993</v>
      </c>
      <c r="M81" s="5">
        <f>SUM('Half-Cent to County before'!M81+'Half-Cent to City Govs'!M81)</f>
        <v>556770.30999999994</v>
      </c>
      <c r="N81" s="5">
        <f>SUM(B81:M81)</f>
        <v>13027623.859999999</v>
      </c>
    </row>
    <row r="82" spans="1:14" x14ac:dyDescent="0.2">
      <c r="A82" t="s">
        <v>30</v>
      </c>
      <c r="B82" s="5">
        <f>SUM('Half-Cent to County before'!B82+'Half-Cent to City Govs'!B82)</f>
        <v>101427.76</v>
      </c>
      <c r="C82" s="8">
        <f>SUM('Half-Cent to County before'!C82+'Half-Cent to City Govs'!C82)</f>
        <v>100005.18000000001</v>
      </c>
      <c r="D82" s="8">
        <f>SUM('Half-Cent to County before'!D82+'Half-Cent to City Govs'!D82)</f>
        <v>89272.639999999999</v>
      </c>
      <c r="E82" s="8">
        <f>SUM('Half-Cent to County before'!E82+'Half-Cent to City Govs'!E82)</f>
        <v>83185.510000000009</v>
      </c>
      <c r="F82" s="8">
        <f>SUM('Half-Cent to County before'!F82+'Half-Cent to City Govs'!F82)</f>
        <v>87913.91</v>
      </c>
      <c r="G82" s="5">
        <f>SUM('Half-Cent to County before'!G82+'Half-Cent to City Govs'!G82)</f>
        <v>82302.399999999994</v>
      </c>
      <c r="H82" s="5">
        <f>SUM('Half-Cent to County before'!H82+'Half-Cent to City Govs'!H82)</f>
        <v>80793.149999999994</v>
      </c>
      <c r="I82" s="5">
        <f>SUM('Half-Cent to County before'!I82+'Half-Cent to City Govs'!I82)</f>
        <v>87417.890000000014</v>
      </c>
      <c r="J82" s="5">
        <f>SUM('Half-Cent to County before'!J82+'Half-Cent to City Govs'!J82)</f>
        <v>72404.070000000007</v>
      </c>
      <c r="K82" s="5">
        <f>SUM('Half-Cent to County before'!K82+'Half-Cent to City Govs'!K82)</f>
        <v>81066.91</v>
      </c>
      <c r="L82" s="5">
        <f>SUM('Half-Cent to County before'!L82+'Half-Cent to City Govs'!L82)</f>
        <v>83725.33</v>
      </c>
      <c r="M82" s="5">
        <f>SUM('Half-Cent to County before'!M82+'Half-Cent to City Govs'!M82)</f>
        <v>83994.5</v>
      </c>
      <c r="N82" s="5">
        <f>SUM(B82:M82)</f>
        <v>1033509.25</v>
      </c>
    </row>
    <row r="83" spans="1:14" x14ac:dyDescent="0.2">
      <c r="A83" t="s">
        <v>1</v>
      </c>
    </row>
    <row r="84" spans="1:14" x14ac:dyDescent="0.2">
      <c r="A84" t="s">
        <v>31</v>
      </c>
      <c r="B84" s="5">
        <f>SUM(B16:B82)</f>
        <v>186184192.53999999</v>
      </c>
      <c r="C84" s="5">
        <f t="shared" ref="C84:M84" si="1">SUM(C16:C82)</f>
        <v>184065691.56000006</v>
      </c>
      <c r="D84" s="5">
        <f t="shared" si="1"/>
        <v>178871953.31999996</v>
      </c>
      <c r="E84" s="5">
        <f t="shared" si="1"/>
        <v>172885773.59999999</v>
      </c>
      <c r="F84" s="5">
        <f t="shared" si="1"/>
        <v>169974914.81999996</v>
      </c>
      <c r="G84" s="5">
        <f t="shared" si="1"/>
        <v>182754022.39000002</v>
      </c>
      <c r="H84" s="5">
        <f t="shared" si="1"/>
        <v>185739715.13999993</v>
      </c>
      <c r="I84" s="5">
        <f t="shared" si="1"/>
        <v>212105881.30999991</v>
      </c>
      <c r="J84" s="5">
        <f t="shared" si="1"/>
        <v>187974297.68999994</v>
      </c>
      <c r="K84" s="5">
        <f t="shared" si="1"/>
        <v>183250711.78999996</v>
      </c>
      <c r="L84" s="5">
        <f t="shared" si="1"/>
        <v>157232362.66999999</v>
      </c>
      <c r="M84" s="5">
        <f t="shared" si="1"/>
        <v>122041258.02999994</v>
      </c>
      <c r="N84" s="5">
        <f>SUM(B84:M84)</f>
        <v>2123080774.8599999</v>
      </c>
    </row>
  </sheetData>
  <mergeCells count="5">
    <mergeCell ref="A9:N9"/>
    <mergeCell ref="A5:N5"/>
    <mergeCell ref="A6:N6"/>
    <mergeCell ref="A7:N7"/>
    <mergeCell ref="A8:N8"/>
  </mergeCells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20d xmlns="550cc601-6d55-4066-b483-fd766bdff3d2" xsi:nil="true"/>
    <hhza xmlns="550cc601-6d55-4066-b483-fd766bdff3d2" xsi:nil="true"/>
    <u65y xmlns="550cc601-6d55-4066-b483-fd766bdff3d2" xsi:nil="true"/>
    <xlgd xmlns="550cc601-6d55-4066-b483-fd766bdff3d2" xsi:nil="true"/>
    <kjmp xmlns="550cc601-6d55-4066-b483-fd766bdff3d2" xsi:nil="true"/>
    <myoq xmlns="550cc601-6d55-4066-b483-fd766bdff3d2" xsi:nil="true"/>
    <b_visible xmlns="550cc601-6d55-4066-b483-fd766bdff3d2">true</b_visibl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A9FB29EB66D94C8E3434B0BFBDA492" ma:contentTypeVersion="7" ma:contentTypeDescription="Create a new document." ma:contentTypeScope="" ma:versionID="e11b8ed13e350cf0f51093bb961e17eb">
  <xsd:schema xmlns:xsd="http://www.w3.org/2001/XMLSchema" xmlns:xs="http://www.w3.org/2001/XMLSchema" xmlns:p="http://schemas.microsoft.com/office/2006/metadata/properties" xmlns:ns2="550cc601-6d55-4066-b483-fd766bdff3d2" targetNamespace="http://schemas.microsoft.com/office/2006/metadata/properties" ma:root="true" ma:fieldsID="d48cf3606cf2d083db73bc9bd3aa9bc3" ns2:_="">
    <xsd:import namespace="550cc601-6d55-4066-b483-fd766bdff3d2"/>
    <xsd:element name="properties">
      <xsd:complexType>
        <xsd:sequence>
          <xsd:element name="documentManagement">
            <xsd:complexType>
              <xsd:all>
                <xsd:element ref="ns2:u65y" minOccurs="0"/>
                <xsd:element ref="ns2:hhza" minOccurs="0"/>
                <xsd:element ref="ns2:p20d" minOccurs="0"/>
                <xsd:element ref="ns2:xlgd" minOccurs="0"/>
                <xsd:element ref="ns2:kjmp" minOccurs="0"/>
                <xsd:element ref="ns2:b_visible" minOccurs="0"/>
                <xsd:element ref="ns2:myoq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cc601-6d55-4066-b483-fd766bdff3d2" elementFormDefault="qualified">
    <xsd:import namespace="http://schemas.microsoft.com/office/2006/documentManagement/types"/>
    <xsd:import namespace="http://schemas.microsoft.com/office/infopath/2007/PartnerControls"/>
    <xsd:element name="u65y" ma:index="8" nillable="true" ma:displayName="FormType" ma:internalName="u65y">
      <xsd:simpleType>
        <xsd:restriction base="dms:Text"/>
      </xsd:simpleType>
    </xsd:element>
    <xsd:element name="hhza" ma:index="9" nillable="true" ma:displayName="Category" ma:internalName="hhza">
      <xsd:simpleType>
        <xsd:restriction base="dms:Text"/>
      </xsd:simpleType>
    </xsd:element>
    <xsd:element name="p20d" ma:index="10" nillable="true" ma:displayName="SubCategory" ma:internalName="p20d">
      <xsd:simpleType>
        <xsd:restriction base="dms:Text"/>
      </xsd:simpleType>
    </xsd:element>
    <xsd:element name="xlgd" ma:index="11" nillable="true" ma:displayName="year" ma:internalName="xlgd">
      <xsd:simpleType>
        <xsd:restriction base="dms:Text"/>
      </xsd:simpleType>
    </xsd:element>
    <xsd:element name="kjmp" ma:index="12" nillable="true" ma:displayName="month" ma:internalName="kjmp">
      <xsd:simpleType>
        <xsd:restriction base="dms:Text"/>
      </xsd:simpleType>
    </xsd:element>
    <xsd:element name="b_visible" ma:index="13" nillable="true" ma:displayName="b_visible" ma:default="1" ma:description="Use this to hide old documents." ma:internalName="b_visible">
      <xsd:simpleType>
        <xsd:restriction base="dms:Boolean"/>
      </xsd:simpleType>
    </xsd:element>
    <xsd:element name="myoq" ma:index="14" nillable="true" ma:displayName="TimeFrame" ma:internalName="myoq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C3F845-717D-4087-BB3A-16FFB0AE178B}"/>
</file>

<file path=customXml/itemProps2.xml><?xml version="1.0" encoding="utf-8"?>
<ds:datastoreItem xmlns:ds="http://schemas.openxmlformats.org/officeDocument/2006/customXml" ds:itemID="{6B4C5EF0-50CA-42B5-8D6B-5E31D1DE176F}"/>
</file>

<file path=customXml/itemProps3.xml><?xml version="1.0" encoding="utf-8"?>
<ds:datastoreItem xmlns:ds="http://schemas.openxmlformats.org/officeDocument/2006/customXml" ds:itemID="{30ACC092-AAF0-4B27-A555-BC48724E9B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SFY 19-20</vt:lpstr>
      <vt:lpstr>Half-Cent to County before</vt:lpstr>
      <vt:lpstr>Half-cent County Adj</vt:lpstr>
      <vt:lpstr>Half-Cent to City Govs</vt:lpstr>
      <vt:lpstr>Emergency Distribution</vt:lpstr>
      <vt:lpstr>Supplemental Distribution</vt:lpstr>
      <vt:lpstr>Fiscally Constrained</vt:lpstr>
      <vt:lpstr>Total Half-Cent Monthly</vt:lpstr>
    </vt:vector>
  </TitlesOfParts>
  <Company>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Yen Chen</dc:creator>
  <cp:lastModifiedBy>Thaddeus Parker</cp:lastModifiedBy>
  <cp:lastPrinted>2012-09-27T18:41:04Z</cp:lastPrinted>
  <dcterms:created xsi:type="dcterms:W3CDTF">2005-12-06T18:39:52Z</dcterms:created>
  <dcterms:modified xsi:type="dcterms:W3CDTF">2020-07-02T17:02:06Z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0x010100D4A9FB29EB66D94C8E3434B0BFBDA492</vt:lpwstr>
  </property>
</Properties>
</file>