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110" activeTab="0"/>
  </bookViews>
  <sheets>
    <sheet name="SFY 10-11" sheetId="1" r:id="rId1"/>
    <sheet name="monthly" sheetId="2" r:id="rId2"/>
  </sheets>
  <definedNames>
    <definedName name="f20703" localSheetId="0">'SFY 10-11'!$A$1:$D$82</definedName>
  </definedNames>
  <calcPr fullCalcOnLoad="1"/>
</workbook>
</file>

<file path=xl/sharedStrings.xml><?xml version="1.0" encoding="utf-8"?>
<sst xmlns="http://schemas.openxmlformats.org/spreadsheetml/2006/main" count="209" uniqueCount="78">
  <si>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</si>
  <si>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</si>
  <si>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</si>
  <si>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</si>
  <si>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</si>
  <si>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</si>
  <si>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</si>
  <si>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</si>
  <si>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</si>
  <si>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</si>
  <si>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</si>
  <si>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</si>
  <si>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</si>
  <si>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</si>
  <si>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</si>
  <si>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</si>
  <si>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</si>
  <si>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</si>
  <si>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</si>
  <si>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</si>
  <si>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</si>
  <si>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</si>
  <si>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</si>
  <si>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</si>
  <si>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</si>
  <si>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</si>
  <si>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</si>
  <si>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</si>
  <si>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</si>
  <si>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</si>
  <si>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</si>
  <si>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</si>
  <si>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</si>
  <si>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</si>
  <si>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</si>
  <si>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</si>
  <si>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</si>
  <si>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</si>
  <si>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</si>
  <si>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</si>
  <si>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</si>
  <si>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</si>
  <si>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</si>
  <si>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</si>
  <si>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</si>
  <si>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</si>
  <si>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</si>
  <si>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</si>
  <si>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</si>
  <si>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</si>
  <si>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</si>
  <si>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</si>
  <si>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</si>
  <si>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</si>
  <si>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</si>
  <si>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</si>
  <si>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</si>
  <si>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</si>
  <si>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</si>
  <si>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</si>
  <si>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</si>
  <si>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</si>
  <si>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</si>
  <si>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</si>
  <si>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</si>
  <si>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</si>
  <si>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</si>
  <si>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</si>
  <si>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</si>
  <si>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</si>
  <si>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</si>
  <si>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</si>
  <si>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</si>
  <si>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>==================================</t>
  </si>
  <si>
    <t>==========</t>
  </si>
  <si>
    <t>=========</t>
  </si>
  <si>
    <t xml:space="preserve">VALIDATED TAX RECEIPT DATA FOR: STATE FISCAL YEAR JULY 2010 TO June 2011    </t>
  </si>
  <si>
    <t>SFY 10-11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</si>
</sst>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165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t="s">
        <v>76</v>
      </c>
      <c r="C1" t="s">
        <v>59</v>
      </c>
    </row>
    <row r="2" ht="12.75">
      <c r="C2" t="s">
        <v>60</v>
      </c>
    </row>
    <row r="4" spans="1:3" ht="12.75">
      <c r="A4" s="17" t="s">
        <v>61</v>
      </c>
      <c r="B4" s="17"/>
      <c r="C4" s="17"/>
    </row>
    <row r="5" spans="1:3" ht="12.75">
      <c r="A5" s="17" t="s">
        <v>62</v>
      </c>
      <c r="B5" s="17"/>
      <c r="C5" s="17"/>
    </row>
    <row r="6" spans="1:3" ht="12.75">
      <c r="A6" s="17" t="s">
        <v>63</v>
      </c>
      <c r="B6" s="17"/>
      <c r="C6" s="17"/>
    </row>
    <row r="8" spans="1:3" ht="12.75">
      <c r="A8" t="s">
        <v>1</v>
      </c>
      <c r="B8" s="3"/>
      <c r="C8" s="3" t="s">
        <v>72</v>
      </c>
    </row>
    <row r="9" spans="1:3" ht="12.75">
      <c r="A9" t="s">
        <v>2</v>
      </c>
      <c r="B9" s="3"/>
      <c r="C9" s="3" t="s">
        <v>64</v>
      </c>
    </row>
    <row r="10" spans="1:7" ht="12.75">
      <c r="A10" t="s">
        <v>3</v>
      </c>
      <c r="B10" s="1"/>
      <c r="C10" s="1">
        <f>SUM(monthly!B10:M10)</f>
        <v>18589577548.191765</v>
      </c>
      <c r="G10" s="1"/>
    </row>
    <row r="11" spans="1:7" ht="12.75">
      <c r="A11" t="s">
        <v>4</v>
      </c>
      <c r="B11" s="1"/>
      <c r="C11" s="1">
        <f>SUM(monthly!B11:M11)</f>
        <v>17121435435.560001</v>
      </c>
      <c r="G11" s="2"/>
    </row>
    <row r="12" spans="1:7" ht="12.75">
      <c r="A12" t="s">
        <v>5</v>
      </c>
      <c r="B12" s="1"/>
      <c r="C12" s="1">
        <f>SUM(monthly!B12:M12)</f>
        <v>461388451.7300001</v>
      </c>
      <c r="G12" s="2"/>
    </row>
    <row r="13" spans="1:7" ht="12.75">
      <c r="A13" t="s">
        <v>6</v>
      </c>
      <c r="B13" s="1"/>
      <c r="C13" s="1">
        <f>SUM(monthly!B13:M13)</f>
        <v>1001156752.6217647</v>
      </c>
      <c r="G13" s="2"/>
    </row>
    <row r="14" spans="1:7" ht="12.75">
      <c r="A14" t="s">
        <v>7</v>
      </c>
      <c r="B14" s="1"/>
      <c r="C14" s="1">
        <f>SUM(monthly!B14:M14)</f>
        <v>1869866431.2800002</v>
      </c>
      <c r="G14" s="2"/>
    </row>
    <row r="15" spans="1:7" ht="12.75">
      <c r="A15" t="s">
        <v>8</v>
      </c>
      <c r="B15" s="1"/>
      <c r="C15" s="1">
        <f>SUM(monthly!B15:M15)</f>
        <v>1163768435.7199998</v>
      </c>
      <c r="G15" s="2"/>
    </row>
    <row r="16" spans="1:7" ht="12.75">
      <c r="A16" t="s">
        <v>9</v>
      </c>
      <c r="B16" s="1"/>
      <c r="C16" s="1">
        <f>SUM(monthly!B16:M16)</f>
        <v>698105508.47</v>
      </c>
      <c r="G16" s="2"/>
    </row>
    <row r="17" spans="1:7" ht="12.75">
      <c r="A17" t="s">
        <v>10</v>
      </c>
      <c r="B17" s="1"/>
      <c r="C17" s="1">
        <f>SUM(monthly!B17:M17)</f>
        <v>163743763.79999998</v>
      </c>
      <c r="G17" s="1"/>
    </row>
    <row r="18" spans="1:7" ht="12.75">
      <c r="A18" t="s">
        <v>11</v>
      </c>
      <c r="B18" s="1"/>
      <c r="C18" s="1">
        <f>SUM(monthly!B18:M18)</f>
        <v>324798.29</v>
      </c>
      <c r="G18" s="2"/>
    </row>
    <row r="19" spans="1:7" ht="12.75">
      <c r="A19" t="s">
        <v>12</v>
      </c>
      <c r="B19" s="1"/>
      <c r="C19" s="1">
        <f>SUM(monthly!B19:M19)</f>
        <v>162469601.21</v>
      </c>
      <c r="G19" s="2"/>
    </row>
    <row r="20" spans="1:7" ht="12.75">
      <c r="A20" t="s">
        <v>13</v>
      </c>
      <c r="B20" s="1"/>
      <c r="C20" s="1">
        <f>SUM(monthly!B20:M20)</f>
        <v>949364.3</v>
      </c>
      <c r="G20" s="2"/>
    </row>
    <row r="21" spans="1:7" ht="12.75">
      <c r="A21" t="s">
        <v>14</v>
      </c>
      <c r="B21" s="1"/>
      <c r="C21" s="1">
        <f>SUM(monthly!B21:M21)</f>
        <v>1123317.76</v>
      </c>
      <c r="G21" s="2"/>
    </row>
    <row r="22" spans="1:7" ht="12.75">
      <c r="A22" t="s">
        <v>15</v>
      </c>
      <c r="B22" s="1"/>
      <c r="C22" s="1">
        <f>SUM(monthly!B22:M22)</f>
        <v>59013584.279999994</v>
      </c>
      <c r="G22" s="1"/>
    </row>
    <row r="23" spans="1:7" ht="12.75">
      <c r="A23" t="s">
        <v>16</v>
      </c>
      <c r="B23" s="1"/>
      <c r="C23" s="1">
        <f>SUM(monthly!B23:M23)</f>
        <v>10055882.61</v>
      </c>
      <c r="G23" s="2"/>
    </row>
    <row r="24" spans="1:7" ht="12.75">
      <c r="A24" t="s">
        <v>17</v>
      </c>
      <c r="B24" s="1"/>
      <c r="C24" s="1">
        <f>SUM(monthly!B24:M24)</f>
        <v>48957701.67</v>
      </c>
      <c r="G24" s="2"/>
    </row>
    <row r="25" spans="1:7" ht="12.75">
      <c r="A25" t="s">
        <v>18</v>
      </c>
      <c r="B25" s="1"/>
      <c r="C25" s="1">
        <f>SUM(monthly!B25:M25)</f>
        <v>1631247717.2349408</v>
      </c>
      <c r="G25" s="1"/>
    </row>
    <row r="26" spans="1:7" ht="12.75">
      <c r="A26" t="s">
        <v>19</v>
      </c>
      <c r="B26" s="1"/>
      <c r="C26" s="1">
        <f>SUM(monthly!B26:M26)</f>
        <v>1334955474.323104</v>
      </c>
      <c r="G26" s="2"/>
    </row>
    <row r="27" spans="1:7" ht="12.75">
      <c r="A27" t="s">
        <v>20</v>
      </c>
      <c r="B27" s="1"/>
      <c r="C27" s="1">
        <f>SUM(monthly!B27:M27)</f>
        <v>231151560.08963978</v>
      </c>
      <c r="G27" s="1"/>
    </row>
    <row r="28" spans="1:7" ht="12.75">
      <c r="A28" t="s">
        <v>21</v>
      </c>
      <c r="B28" s="1"/>
      <c r="C28" s="1">
        <f>SUM(monthly!B28:M28)</f>
        <v>231151560.08963978</v>
      </c>
      <c r="G28" s="2"/>
    </row>
    <row r="29" spans="1:7" ht="12.75">
      <c r="A29" t="s">
        <v>22</v>
      </c>
      <c r="B29" s="9"/>
      <c r="C29" s="1">
        <f>SUM(monthly!B29:M29)</f>
        <v>0</v>
      </c>
      <c r="G29" s="2"/>
    </row>
    <row r="30" spans="1:7" ht="12.75">
      <c r="A30" t="s">
        <v>23</v>
      </c>
      <c r="B30" s="1"/>
      <c r="C30" s="1">
        <f>SUM(monthly!B30:M30)</f>
        <v>65140682.82219688</v>
      </c>
      <c r="G30" s="2"/>
    </row>
    <row r="31" spans="1:7" ht="12.75">
      <c r="A31" t="s">
        <v>24</v>
      </c>
      <c r="B31" s="1"/>
      <c r="C31" s="1">
        <f>SUM(monthly!B31:M31)</f>
        <v>637227618.5799998</v>
      </c>
      <c r="G31" s="2"/>
    </row>
    <row r="32" spans="1:7" ht="12.75">
      <c r="A32" t="s">
        <v>25</v>
      </c>
      <c r="B32" s="1"/>
      <c r="C32" s="1">
        <f>SUM(monthly!B32:M32)</f>
        <v>1104749077.3315432</v>
      </c>
      <c r="G32" s="1"/>
    </row>
    <row r="33" spans="1:7" ht="12.75">
      <c r="A33" t="s">
        <v>26</v>
      </c>
      <c r="B33" s="1"/>
      <c r="C33" s="1">
        <f>SUM(monthly!B33:M33)</f>
        <v>639454721</v>
      </c>
      <c r="G33" s="2"/>
    </row>
    <row r="34" spans="1:7" ht="12.75">
      <c r="A34" t="s">
        <v>27</v>
      </c>
      <c r="B34" s="1"/>
      <c r="C34" s="1">
        <f>SUM(monthly!B34:M34)</f>
        <v>461821388.79204583</v>
      </c>
      <c r="G34" s="2"/>
    </row>
    <row r="35" spans="1:7" ht="12.75">
      <c r="A35" t="s">
        <v>28</v>
      </c>
      <c r="B35" s="1"/>
      <c r="C35" s="1">
        <f>SUM(monthly!B35:M35)</f>
        <v>237258248.04</v>
      </c>
      <c r="G35" s="1"/>
    </row>
    <row r="36" spans="1:7" ht="12.75">
      <c r="A36" t="s">
        <v>29</v>
      </c>
      <c r="B36" s="1"/>
      <c r="C36" s="1">
        <f>SUM(monthly!B36:M36)</f>
        <v>6414502.21</v>
      </c>
      <c r="G36" s="2"/>
    </row>
    <row r="37" spans="1:7" ht="12.75">
      <c r="A37" t="s">
        <v>30</v>
      </c>
      <c r="B37" s="1"/>
      <c r="C37" s="1">
        <f>SUM(monthly!B37:M37)</f>
        <v>17079557.39</v>
      </c>
      <c r="G37" s="2"/>
    </row>
    <row r="38" spans="1:7" ht="12.75">
      <c r="A38" t="s">
        <v>31</v>
      </c>
      <c r="B38" s="1"/>
      <c r="C38" s="1">
        <f>SUM(monthly!B38:M38)</f>
        <v>213320265.79000002</v>
      </c>
      <c r="G38" s="2"/>
    </row>
    <row r="39" spans="1:7" ht="12.75">
      <c r="A39" t="s">
        <v>32</v>
      </c>
      <c r="B39" s="1"/>
      <c r="C39" s="1">
        <f>SUM(monthly!B39:M39)</f>
        <v>443922.64999999997</v>
      </c>
      <c r="G39" s="2"/>
    </row>
    <row r="40" spans="1:7" ht="12.75">
      <c r="A40" t="s">
        <v>33</v>
      </c>
      <c r="B40" s="1"/>
      <c r="C40" s="1">
        <f>SUM(monthly!B40:M40)</f>
        <v>7397467.359999999</v>
      </c>
      <c r="G40" s="2"/>
    </row>
    <row r="41" spans="1:7" ht="12.75">
      <c r="A41" t="s">
        <v>34</v>
      </c>
      <c r="B41" s="1"/>
      <c r="C41" s="1">
        <f>SUM(monthly!B41:M41)</f>
        <v>137807648.20999998</v>
      </c>
      <c r="G41" s="2"/>
    </row>
    <row r="42" spans="1:7" ht="12.75">
      <c r="A42" t="s">
        <v>35</v>
      </c>
      <c r="B42" s="1"/>
      <c r="C42" s="1">
        <f>SUM(monthly!B42:M42)</f>
        <v>17341542.04</v>
      </c>
      <c r="G42" s="2"/>
    </row>
    <row r="43" spans="1:7" ht="12.75">
      <c r="A43" t="s">
        <v>36</v>
      </c>
      <c r="B43" s="1"/>
      <c r="C43" s="1">
        <f>SUM(monthly!B43:M43)</f>
        <v>9181156.340000002</v>
      </c>
      <c r="G43" s="2"/>
    </row>
    <row r="44" spans="1:7" ht="12.75">
      <c r="A44" t="s">
        <v>37</v>
      </c>
      <c r="B44" s="1"/>
      <c r="C44" s="1">
        <f>SUM(monthly!B44:M44)</f>
        <v>165567363.13</v>
      </c>
      <c r="G44" s="2"/>
    </row>
    <row r="45" spans="1:7" ht="12.75">
      <c r="A45" t="s">
        <v>38</v>
      </c>
      <c r="B45" s="1"/>
      <c r="C45" s="1">
        <f>SUM(monthly!B45:M45)</f>
        <v>72399845.02000001</v>
      </c>
      <c r="G45" s="2"/>
    </row>
    <row r="46" spans="1:7" ht="12.75">
      <c r="A46" t="s">
        <v>39</v>
      </c>
      <c r="B46" s="3"/>
      <c r="C46" s="3" t="s">
        <v>65</v>
      </c>
      <c r="G46" s="3"/>
    </row>
    <row r="47" spans="1:7" ht="12.75">
      <c r="A47" t="s">
        <v>40</v>
      </c>
      <c r="B47" s="4"/>
      <c r="C47" s="1">
        <f>SUM(monthly!B47:M47)</f>
        <v>26565376272.78825</v>
      </c>
      <c r="G47" s="4"/>
    </row>
    <row r="48" spans="1:7" ht="12.75">
      <c r="A48" t="s">
        <v>41</v>
      </c>
      <c r="B48" s="3"/>
      <c r="C48" s="3" t="s">
        <v>66</v>
      </c>
      <c r="G48" s="3"/>
    </row>
    <row r="49" spans="1:7" ht="12.75">
      <c r="A49" t="s">
        <v>2</v>
      </c>
      <c r="B49" s="3"/>
      <c r="C49" s="3" t="s">
        <v>64</v>
      </c>
      <c r="G49" s="3"/>
    </row>
    <row r="50" spans="1:7" ht="12.75">
      <c r="A50" t="s">
        <v>42</v>
      </c>
      <c r="B50" s="3"/>
      <c r="C50" s="1">
        <f>SUM(monthly!B50:M50)</f>
        <v>1645867312.4233332</v>
      </c>
      <c r="G50" s="4"/>
    </row>
    <row r="51" spans="1:7" ht="12.75">
      <c r="A51" t="s">
        <v>43</v>
      </c>
      <c r="B51" s="3"/>
      <c r="C51" s="1">
        <f>SUM(monthly!B51:M51)</f>
        <v>794745330.4549999</v>
      </c>
      <c r="G51" s="2"/>
    </row>
    <row r="52" spans="1:7" ht="12.75">
      <c r="A52" t="s">
        <v>44</v>
      </c>
      <c r="B52" s="3"/>
      <c r="C52" s="1">
        <f>SUM(monthly!B52:M52)</f>
        <v>223612744.85</v>
      </c>
      <c r="G52" s="2"/>
    </row>
    <row r="53" spans="1:7" ht="12.75">
      <c r="A53" t="s">
        <v>45</v>
      </c>
      <c r="B53" s="3"/>
      <c r="C53" s="1">
        <f>SUM(monthly!B53:M53)</f>
        <v>351145126.815</v>
      </c>
      <c r="G53" s="2"/>
    </row>
    <row r="54" spans="1:7" ht="12.75">
      <c r="A54" t="s">
        <v>46</v>
      </c>
      <c r="B54" s="3"/>
      <c r="C54" s="1">
        <f>SUM(monthly!B54:M54)</f>
        <v>276364110.30333334</v>
      </c>
      <c r="G54" s="2"/>
    </row>
    <row r="55" spans="1:7" ht="12.75">
      <c r="A55" t="s">
        <v>47</v>
      </c>
      <c r="B55" s="3"/>
      <c r="C55" s="1">
        <f>SUM(monthly!B55:M55)</f>
        <v>5608337.87</v>
      </c>
      <c r="G55" s="2"/>
    </row>
    <row r="56" spans="1:7" ht="12.75">
      <c r="A56" t="s">
        <v>48</v>
      </c>
      <c r="B56" s="4"/>
      <c r="C56" s="1">
        <f>SUM(monthly!B56:M56)</f>
        <v>19782238.61</v>
      </c>
      <c r="G56" s="2"/>
    </row>
    <row r="57" spans="1:7" ht="12.75">
      <c r="A57" t="s">
        <v>49</v>
      </c>
      <c r="B57" s="4"/>
      <c r="C57" s="1">
        <f>SUM(monthly!B57:M57)</f>
        <v>845322037.44</v>
      </c>
      <c r="G57" s="4"/>
    </row>
    <row r="58" spans="1:7" ht="12.75">
      <c r="A58" t="s">
        <v>50</v>
      </c>
      <c r="B58" s="4"/>
      <c r="C58" s="1">
        <f>SUM(monthly!B58:M58)</f>
        <v>80389083.17</v>
      </c>
      <c r="G58" s="2"/>
    </row>
    <row r="59" spans="1:7" ht="12.75">
      <c r="A59" t="s">
        <v>51</v>
      </c>
      <c r="B59" s="4"/>
      <c r="C59" s="1">
        <f>SUM(monthly!B59:M59)</f>
        <v>574337791.12</v>
      </c>
      <c r="G59" s="2"/>
    </row>
    <row r="60" spans="1:7" ht="12.75">
      <c r="A60" t="s">
        <v>52</v>
      </c>
      <c r="B60" s="4"/>
      <c r="C60" s="1">
        <f>SUM(monthly!B60:M60)</f>
        <v>190595163.15</v>
      </c>
      <c r="G60" s="2"/>
    </row>
    <row r="61" spans="1:7" ht="12.75">
      <c r="A61" t="s">
        <v>53</v>
      </c>
      <c r="B61" s="4"/>
      <c r="C61" s="1">
        <f>SUM(monthly!B61:M61)</f>
        <v>790210441.3814702</v>
      </c>
      <c r="G61" s="2"/>
    </row>
    <row r="62" spans="1:7" ht="12.75">
      <c r="A62" t="s">
        <v>54</v>
      </c>
      <c r="B62" s="3"/>
      <c r="C62" s="1">
        <f>SUM(monthly!B62:M62)</f>
        <v>0</v>
      </c>
      <c r="G62" s="2"/>
    </row>
    <row r="63" spans="1:7" ht="12.75">
      <c r="A63" t="s">
        <v>39</v>
      </c>
      <c r="B63" s="3"/>
      <c r="C63" s="3" t="s">
        <v>65</v>
      </c>
      <c r="G63" s="3"/>
    </row>
    <row r="64" spans="1:7" ht="12.75">
      <c r="A64" t="s">
        <v>55</v>
      </c>
      <c r="B64" s="4"/>
      <c r="C64" s="1">
        <f>SUM(monthly!B64:M64)</f>
        <v>3306790367.724804</v>
      </c>
      <c r="G64" s="4"/>
    </row>
    <row r="65" spans="1:7" ht="12.75">
      <c r="A65" t="s">
        <v>39</v>
      </c>
      <c r="B65" s="3"/>
      <c r="C65" s="3" t="s">
        <v>65</v>
      </c>
      <c r="G65" s="3"/>
    </row>
    <row r="66" spans="1:7" ht="12.75">
      <c r="A66" t="s">
        <v>56</v>
      </c>
      <c r="B66" s="4"/>
      <c r="C66" s="1">
        <f>SUM(monthly!B66:M66)</f>
        <v>29872166640.513058</v>
      </c>
      <c r="G66" s="4"/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5" ht="12.75">
      <c r="A75" t="s">
        <v>70</v>
      </c>
    </row>
    <row r="76" ht="12.75">
      <c r="A76" t="s">
        <v>71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10"/>
  <sheetViews>
    <sheetView zoomScalePageLayoutView="0" workbookViewId="0" topLeftCell="A7">
      <pane xSplit="1" ySplit="3" topLeftCell="H44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J58" sqref="J58"/>
    </sheetView>
  </sheetViews>
  <sheetFormatPr defaultColWidth="9.33203125" defaultRowHeight="12.75"/>
  <cols>
    <col min="1" max="1" width="38.33203125" style="0" customWidth="1"/>
    <col min="2" max="2" width="14.16015625" style="0" bestFit="1" customWidth="1"/>
    <col min="3" max="3" width="14.33203125" style="0" customWidth="1"/>
    <col min="4" max="4" width="12.83203125" style="0" bestFit="1" customWidth="1"/>
    <col min="5" max="10" width="12.83203125" style="0" customWidth="1"/>
    <col min="11" max="13" width="12.83203125" style="0" bestFit="1" customWidth="1"/>
    <col min="14" max="14" width="16.16015625" style="0" bestFit="1" customWidth="1"/>
    <col min="16" max="16" width="13.66015625" style="0" bestFit="1" customWidth="1"/>
  </cols>
  <sheetData>
    <row r="1" spans="1:14" ht="12.75">
      <c r="A1" t="str">
        <f>'SFY 10-11'!A1</f>
        <v>VALIDATED TAX RECEIPT DATA FOR: STATE FISCAL YEAR JULY 2010 TO June 2011    </v>
      </c>
      <c r="N1" t="s">
        <v>59</v>
      </c>
    </row>
    <row r="2" ht="12.75">
      <c r="N2" t="s">
        <v>60</v>
      </c>
    </row>
    <row r="4" spans="1:14" ht="12.75">
      <c r="A4" s="17" t="s">
        <v>61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17" t="s">
        <v>62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ht="12.75">
      <c r="N7" s="6"/>
    </row>
    <row r="8" spans="1:14" ht="12.75">
      <c r="A8" t="s">
        <v>1</v>
      </c>
      <c r="B8" s="11">
        <v>40360</v>
      </c>
      <c r="C8" s="11">
        <v>40391</v>
      </c>
      <c r="D8" s="11">
        <v>40422</v>
      </c>
      <c r="E8" s="11">
        <v>40452</v>
      </c>
      <c r="F8" s="11">
        <v>40483</v>
      </c>
      <c r="G8" s="11">
        <v>40513</v>
      </c>
      <c r="H8" s="11">
        <v>40544</v>
      </c>
      <c r="I8" s="11">
        <v>40575</v>
      </c>
      <c r="J8" s="11">
        <v>40603</v>
      </c>
      <c r="K8" s="11">
        <v>40634</v>
      </c>
      <c r="L8" s="11">
        <v>40664</v>
      </c>
      <c r="M8" s="11">
        <v>40695</v>
      </c>
      <c r="N8" s="3" t="s">
        <v>77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1521059683.91</v>
      </c>
      <c r="C10" s="1">
        <v>1476158220.95</v>
      </c>
      <c r="D10" s="1">
        <f>D11+D12+D13</f>
        <v>1411296263.93</v>
      </c>
      <c r="E10" s="1">
        <v>1459334368.37999</v>
      </c>
      <c r="F10" s="1">
        <v>1454225983.99</v>
      </c>
      <c r="G10" s="1">
        <v>1554589933.8317647</v>
      </c>
      <c r="H10" s="1">
        <v>1744918667.68</v>
      </c>
      <c r="I10" s="1">
        <v>1491707129.26</v>
      </c>
      <c r="J10" s="1">
        <v>1576134130.74</v>
      </c>
      <c r="K10" s="1">
        <v>1757819911.8100102</v>
      </c>
      <c r="L10" s="1">
        <v>1615601699.19</v>
      </c>
      <c r="M10" s="1">
        <f>M11+M12+M13</f>
        <v>1526731554.52</v>
      </c>
      <c r="N10" s="7">
        <f>+SUM(B10:M10)</f>
        <v>18589577548.191765</v>
      </c>
    </row>
    <row r="11" spans="1:14" ht="12.75">
      <c r="A11" t="s">
        <v>4</v>
      </c>
      <c r="B11" s="2">
        <v>1389670978.17</v>
      </c>
      <c r="C11" s="5">
        <v>1352226064.69</v>
      </c>
      <c r="D11" s="2">
        <v>1290353320.03</v>
      </c>
      <c r="E11" s="2">
        <v>1333955919.82999</v>
      </c>
      <c r="F11" s="2">
        <v>1338848702.93</v>
      </c>
      <c r="G11" s="2">
        <v>1430261980.25</v>
      </c>
      <c r="H11" s="2">
        <v>1619403490.58</v>
      </c>
      <c r="I11" s="2">
        <v>1369322383.8500001</v>
      </c>
      <c r="J11" s="2">
        <v>1459660034.1599998</v>
      </c>
      <c r="K11" s="2">
        <v>1637028757.0600102</v>
      </c>
      <c r="L11" s="2">
        <v>1493708353.06</v>
      </c>
      <c r="M11" s="2">
        <v>1406995450.95</v>
      </c>
      <c r="N11" s="7">
        <f aca="true" t="shared" si="0" ref="N11:N45">+SUM(B11:M11)</f>
        <v>17121435435.560001</v>
      </c>
    </row>
    <row r="12" spans="1:14" ht="12.75">
      <c r="A12" t="s">
        <v>5</v>
      </c>
      <c r="B12" s="2">
        <v>42840436.58999999</v>
      </c>
      <c r="C12" s="5">
        <v>37118630.62999998</v>
      </c>
      <c r="D12" s="2">
        <v>35954649.77</v>
      </c>
      <c r="E12" s="2">
        <v>40390154.41999998</v>
      </c>
      <c r="F12" s="2">
        <v>33949793.97999995</v>
      </c>
      <c r="G12" s="2">
        <v>38035333.66999998</v>
      </c>
      <c r="H12" s="2">
        <v>44565454.64000011</v>
      </c>
      <c r="I12" s="2">
        <v>39648299.849999994</v>
      </c>
      <c r="J12" s="2">
        <v>35153872.90000001</v>
      </c>
      <c r="K12" s="2">
        <v>39684001.33999998</v>
      </c>
      <c r="L12" s="2">
        <v>37450761.650000006</v>
      </c>
      <c r="M12" s="2">
        <v>36597062.29</v>
      </c>
      <c r="N12" s="7">
        <f t="shared" si="0"/>
        <v>461388451.7300001</v>
      </c>
    </row>
    <row r="13" spans="1:14" ht="12.75">
      <c r="A13" t="s">
        <v>6</v>
      </c>
      <c r="B13" s="16">
        <v>86813525.63000003</v>
      </c>
      <c r="C13" s="2">
        <v>84855381.12000002</v>
      </c>
      <c r="D13" s="2">
        <v>84988294.13000001</v>
      </c>
      <c r="E13" s="2">
        <v>81427487.07999998</v>
      </c>
      <c r="F13" s="2">
        <v>86292619.91176471</v>
      </c>
      <c r="G13" s="2">
        <v>80949722.46000001</v>
      </c>
      <c r="H13" s="2">
        <v>82736445.55999999</v>
      </c>
      <c r="I13" s="2">
        <v>81320223.67999999</v>
      </c>
      <c r="J13" s="2">
        <v>81107153.40999998</v>
      </c>
      <c r="K13" s="2">
        <v>84442584.47999999</v>
      </c>
      <c r="L13" s="2">
        <v>83084273.88000003</v>
      </c>
      <c r="M13" s="16">
        <v>83139041.27999999</v>
      </c>
      <c r="N13" s="7">
        <f t="shared" si="0"/>
        <v>1001156752.6217647</v>
      </c>
    </row>
    <row r="14" spans="1:14" ht="12.75">
      <c r="A14" t="s">
        <v>7</v>
      </c>
      <c r="B14" s="2">
        <v>46892456.21</v>
      </c>
      <c r="C14" s="5">
        <v>26048451.77</v>
      </c>
      <c r="D14" s="2">
        <v>338546387.53</v>
      </c>
      <c r="E14" s="2">
        <v>124394030.28999999</v>
      </c>
      <c r="F14" s="2">
        <v>23022877.240000002</v>
      </c>
      <c r="G14" s="2">
        <v>280777644</v>
      </c>
      <c r="H14" s="2">
        <v>68637927</v>
      </c>
      <c r="I14" s="2">
        <v>24558735</v>
      </c>
      <c r="J14" s="2">
        <v>252435435</v>
      </c>
      <c r="K14" s="2">
        <v>278031056</v>
      </c>
      <c r="L14" s="2">
        <v>81379906.42999999</v>
      </c>
      <c r="M14" s="2">
        <v>325141524.81000006</v>
      </c>
      <c r="N14" s="7">
        <f t="shared" si="0"/>
        <v>1869866431.2800002</v>
      </c>
    </row>
    <row r="15" spans="1:14" ht="12.75">
      <c r="A15" t="s">
        <v>8</v>
      </c>
      <c r="B15" s="2">
        <v>97582175.72</v>
      </c>
      <c r="C15" s="5">
        <v>97628349.72999999</v>
      </c>
      <c r="D15" s="2">
        <v>89239456.88</v>
      </c>
      <c r="E15" s="2">
        <v>91254297.12999998</v>
      </c>
      <c r="F15" s="2">
        <v>92939262.19</v>
      </c>
      <c r="G15" s="2">
        <v>92645169.92</v>
      </c>
      <c r="H15" s="2">
        <v>104613475.14</v>
      </c>
      <c r="I15" s="2">
        <v>80965704.94</v>
      </c>
      <c r="J15" s="2">
        <v>99776205.88</v>
      </c>
      <c r="K15" s="2">
        <v>99636234.04</v>
      </c>
      <c r="L15" s="2">
        <v>102774148.40000002</v>
      </c>
      <c r="M15" s="2">
        <v>114713955.75</v>
      </c>
      <c r="N15" s="7">
        <f t="shared" si="0"/>
        <v>1163768435.7199998</v>
      </c>
    </row>
    <row r="16" spans="1:14" ht="12.75">
      <c r="A16" t="s">
        <v>9</v>
      </c>
      <c r="B16" s="2">
        <v>2340159.84</v>
      </c>
      <c r="C16" s="5">
        <v>1253452.38</v>
      </c>
      <c r="D16" s="2">
        <v>5600166.51</v>
      </c>
      <c r="E16" s="2">
        <v>169344238.86</v>
      </c>
      <c r="F16" s="2">
        <v>113017.39</v>
      </c>
      <c r="G16" s="2">
        <v>1057628</v>
      </c>
      <c r="H16" s="2">
        <v>402212</v>
      </c>
      <c r="I16" s="2">
        <v>92527278</v>
      </c>
      <c r="J16" s="2">
        <v>67917028</v>
      </c>
      <c r="K16" s="2">
        <v>174080752</v>
      </c>
      <c r="L16" s="2">
        <v>2980220.1399999997</v>
      </c>
      <c r="M16" s="2">
        <v>180489355.35</v>
      </c>
      <c r="N16" s="7">
        <f t="shared" si="0"/>
        <v>698105508.47</v>
      </c>
    </row>
    <row r="17" spans="1:14" ht="12.75">
      <c r="A17" t="s">
        <v>10</v>
      </c>
      <c r="B17" s="1">
        <v>12236117.76</v>
      </c>
      <c r="C17" s="1">
        <v>13619926.28</v>
      </c>
      <c r="D17" s="1">
        <v>12203327.37</v>
      </c>
      <c r="E17" s="1">
        <v>13182182.29</v>
      </c>
      <c r="F17" s="1">
        <v>14555932.77</v>
      </c>
      <c r="G17" s="1">
        <v>15378035</v>
      </c>
      <c r="H17" s="1">
        <v>15639194</v>
      </c>
      <c r="I17" s="1">
        <v>13351578</v>
      </c>
      <c r="J17" s="1">
        <v>14118006</v>
      </c>
      <c r="K17" s="1">
        <v>12652885</v>
      </c>
      <c r="L17" s="1">
        <v>12381194.63</v>
      </c>
      <c r="M17" s="1">
        <v>14425384.700000001</v>
      </c>
      <c r="N17" s="7">
        <f t="shared" si="0"/>
        <v>163743763.79999998</v>
      </c>
    </row>
    <row r="18" spans="1:14" ht="12.75">
      <c r="A18" t="s">
        <v>11</v>
      </c>
      <c r="B18" s="2">
        <v>2930.77</v>
      </c>
      <c r="C18" s="5">
        <v>22960.45</v>
      </c>
      <c r="D18" s="2">
        <v>13045.27</v>
      </c>
      <c r="E18" s="2">
        <v>74886.36</v>
      </c>
      <c r="F18" s="2">
        <v>10281.7</v>
      </c>
      <c r="G18" s="2">
        <v>7850</v>
      </c>
      <c r="H18" s="2">
        <v>18532</v>
      </c>
      <c r="I18" s="2">
        <v>126632</v>
      </c>
      <c r="J18" s="2">
        <v>5606</v>
      </c>
      <c r="K18" s="2">
        <v>24830</v>
      </c>
      <c r="L18" s="2">
        <v>5461.42</v>
      </c>
      <c r="M18" s="2">
        <v>11782.32</v>
      </c>
      <c r="N18" s="7">
        <f t="shared" si="0"/>
        <v>324798.29</v>
      </c>
    </row>
    <row r="19" spans="1:14" ht="12.75">
      <c r="A19" t="s">
        <v>12</v>
      </c>
      <c r="B19" s="2">
        <v>12185857.42</v>
      </c>
      <c r="C19" s="5">
        <v>13573689.46</v>
      </c>
      <c r="D19" s="2">
        <v>12166236.7</v>
      </c>
      <c r="E19" s="2">
        <v>13092148.84</v>
      </c>
      <c r="F19" s="2">
        <v>14526316.42</v>
      </c>
      <c r="G19" s="2">
        <v>15364162</v>
      </c>
      <c r="H19" s="2">
        <v>15593519</v>
      </c>
      <c r="I19" s="2">
        <v>13080706</v>
      </c>
      <c r="J19" s="2">
        <v>13909560</v>
      </c>
      <c r="K19" s="2">
        <v>12573098</v>
      </c>
      <c r="L19" s="2">
        <v>12215216.790000001</v>
      </c>
      <c r="M19" s="2">
        <v>14189090.58</v>
      </c>
      <c r="N19" s="7">
        <f t="shared" si="0"/>
        <v>162469601.21</v>
      </c>
    </row>
    <row r="20" spans="1:14" ht="12.75">
      <c r="A20" t="s">
        <v>13</v>
      </c>
      <c r="B20" s="2">
        <v>47329.57</v>
      </c>
      <c r="C20" s="5">
        <v>23276.37</v>
      </c>
      <c r="D20" s="2">
        <v>24045.4</v>
      </c>
      <c r="E20" s="2">
        <v>15147.09</v>
      </c>
      <c r="F20" s="2">
        <v>19334.65</v>
      </c>
      <c r="G20" s="2">
        <v>6023</v>
      </c>
      <c r="H20" s="2">
        <v>27143</v>
      </c>
      <c r="I20" s="2">
        <v>144240</v>
      </c>
      <c r="J20" s="2">
        <v>202840</v>
      </c>
      <c r="K20" s="2">
        <v>54957</v>
      </c>
      <c r="L20" s="2">
        <v>160516.42</v>
      </c>
      <c r="M20" s="2">
        <v>224511.8</v>
      </c>
      <c r="N20" s="7">
        <f t="shared" si="0"/>
        <v>949364.3</v>
      </c>
    </row>
    <row r="21" spans="1:14" ht="12.75">
      <c r="A21" t="s">
        <v>14</v>
      </c>
      <c r="B21" s="2">
        <v>169167.45</v>
      </c>
      <c r="C21" s="5">
        <v>25688.12</v>
      </c>
      <c r="D21" s="2">
        <v>282714.88</v>
      </c>
      <c r="E21" s="2">
        <v>451521.54</v>
      </c>
      <c r="F21" s="2">
        <v>10484</v>
      </c>
      <c r="G21" s="2">
        <v>7502</v>
      </c>
      <c r="H21" s="2">
        <v>30196</v>
      </c>
      <c r="I21" s="2">
        <v>3772</v>
      </c>
      <c r="J21" s="2">
        <v>81352</v>
      </c>
      <c r="K21" s="2">
        <v>61</v>
      </c>
      <c r="L21" s="2">
        <v>0</v>
      </c>
      <c r="M21" s="2">
        <v>60858.77</v>
      </c>
      <c r="N21" s="7">
        <f t="shared" si="0"/>
        <v>1123317.76</v>
      </c>
    </row>
    <row r="22" spans="1:14" ht="12.75">
      <c r="A22" t="s">
        <v>15</v>
      </c>
      <c r="B22" s="1">
        <v>1993139.55</v>
      </c>
      <c r="C22" s="1">
        <v>620659.15</v>
      </c>
      <c r="D22" s="1">
        <v>9238090.14</v>
      </c>
      <c r="E22" s="1">
        <v>1847640.7</v>
      </c>
      <c r="F22" s="1">
        <v>599140.15</v>
      </c>
      <c r="G22" s="1">
        <v>10605505</v>
      </c>
      <c r="H22" s="1">
        <v>2072852</v>
      </c>
      <c r="I22" s="1">
        <v>875518</v>
      </c>
      <c r="J22" s="1">
        <v>12612480</v>
      </c>
      <c r="K22" s="1">
        <v>8176664</v>
      </c>
      <c r="L22" s="1">
        <v>2313526.01</v>
      </c>
      <c r="M22" s="1">
        <v>8058369.58</v>
      </c>
      <c r="N22" s="7">
        <f t="shared" si="0"/>
        <v>59013584.279999994</v>
      </c>
    </row>
    <row r="23" spans="1:14" ht="12.75">
      <c r="A23" t="s">
        <v>16</v>
      </c>
      <c r="B23" s="2">
        <v>574391.88</v>
      </c>
      <c r="C23" s="5">
        <v>620659.15</v>
      </c>
      <c r="D23" s="2">
        <v>609172.24</v>
      </c>
      <c r="E23" s="2">
        <v>529742.03</v>
      </c>
      <c r="F23" s="2">
        <v>593602.06</v>
      </c>
      <c r="G23" s="2">
        <v>641886</v>
      </c>
      <c r="H23" s="2">
        <v>960030</v>
      </c>
      <c r="I23" s="2">
        <v>853872</v>
      </c>
      <c r="J23" s="2">
        <v>773271</v>
      </c>
      <c r="K23" s="2">
        <v>1222425</v>
      </c>
      <c r="L23" s="2">
        <v>1392279.26</v>
      </c>
      <c r="M23" s="2">
        <v>1284551.99</v>
      </c>
      <c r="N23" s="7">
        <f t="shared" si="0"/>
        <v>10055882.61</v>
      </c>
    </row>
    <row r="24" spans="1:14" ht="12.75">
      <c r="A24" t="s">
        <v>17</v>
      </c>
      <c r="B24" s="2">
        <v>1418747.67</v>
      </c>
      <c r="C24" s="5">
        <v>0</v>
      </c>
      <c r="D24" s="2">
        <v>8628917.9</v>
      </c>
      <c r="E24" s="2">
        <v>1317898.67</v>
      </c>
      <c r="F24" s="2">
        <v>5538.09</v>
      </c>
      <c r="G24" s="2">
        <v>9963619</v>
      </c>
      <c r="H24" s="2">
        <v>1112822</v>
      </c>
      <c r="I24" s="2">
        <v>21646</v>
      </c>
      <c r="J24" s="2">
        <v>11839209</v>
      </c>
      <c r="K24" s="2">
        <v>6954239</v>
      </c>
      <c r="L24" s="2">
        <v>921246.75</v>
      </c>
      <c r="M24" s="2">
        <v>6773817.59</v>
      </c>
      <c r="N24" s="7">
        <f t="shared" si="0"/>
        <v>48957701.67</v>
      </c>
    </row>
    <row r="25" spans="1:14" ht="12.75">
      <c r="A25" t="s">
        <v>18</v>
      </c>
      <c r="B25" s="1">
        <v>135025036.20218533</v>
      </c>
      <c r="C25" s="1">
        <v>134290841.96434584</v>
      </c>
      <c r="D25" s="1">
        <v>134525381.4661604</v>
      </c>
      <c r="E25" s="1">
        <v>129532631.56037079</v>
      </c>
      <c r="F25" s="1">
        <v>134303522.16410714</v>
      </c>
      <c r="G25" s="1">
        <f>G26+G27+G30</f>
        <v>130309181.51709107</v>
      </c>
      <c r="H25" s="1">
        <f>H26+H27+H30</f>
        <v>137799498.99421108</v>
      </c>
      <c r="I25" s="1">
        <v>133779043.70556024</v>
      </c>
      <c r="J25" s="1">
        <v>130142929.8512081</v>
      </c>
      <c r="K25" s="1">
        <v>148149804.61349753</v>
      </c>
      <c r="L25" s="1">
        <v>141650574.0652926</v>
      </c>
      <c r="M25" s="1">
        <f>M26+M27+M30</f>
        <v>141739271.1309106</v>
      </c>
      <c r="N25" s="7">
        <f t="shared" si="0"/>
        <v>1631247717.2349408</v>
      </c>
    </row>
    <row r="26" spans="1:14" ht="12.75">
      <c r="A26" t="s">
        <v>19</v>
      </c>
      <c r="B26" s="1">
        <v>111082904.46240242</v>
      </c>
      <c r="C26" s="1">
        <v>110677983.2068011</v>
      </c>
      <c r="D26" s="1">
        <v>110668804.24188033</v>
      </c>
      <c r="E26" s="1">
        <v>106113638.01670694</v>
      </c>
      <c r="F26" s="1">
        <v>111019841.81367396</v>
      </c>
      <c r="G26" s="1">
        <v>107343053.74844664</v>
      </c>
      <c r="H26" s="1">
        <v>112544181.12381849</v>
      </c>
      <c r="I26" s="1">
        <v>108272969.32597819</v>
      </c>
      <c r="J26" s="1">
        <v>106383056.2334054</v>
      </c>
      <c r="K26" s="1">
        <v>119708147.81327978</v>
      </c>
      <c r="L26" s="1">
        <v>115304865.14496705</v>
      </c>
      <c r="M26" s="1">
        <v>115836029.19174373</v>
      </c>
      <c r="N26" s="7">
        <f t="shared" si="0"/>
        <v>1334955474.323104</v>
      </c>
    </row>
    <row r="27" spans="1:14" ht="12.75">
      <c r="A27" t="s">
        <v>20</v>
      </c>
      <c r="B27" s="1">
        <v>18576782.707488015</v>
      </c>
      <c r="C27" s="1">
        <v>18457170.774096966</v>
      </c>
      <c r="D27" s="1">
        <v>18932243.80428006</v>
      </c>
      <c r="E27" s="1">
        <v>18956131.39178969</v>
      </c>
      <c r="F27" s="1">
        <v>18845269.7346878</v>
      </c>
      <c r="G27" s="1">
        <v>17868237.570408437</v>
      </c>
      <c r="H27" s="1">
        <v>19453294.730392568</v>
      </c>
      <c r="I27" s="1">
        <v>19335386.67642194</v>
      </c>
      <c r="J27" s="1">
        <v>18906455.809398223</v>
      </c>
      <c r="K27" s="1">
        <v>21475653.38773588</v>
      </c>
      <c r="L27" s="1">
        <v>19962226.47034798</v>
      </c>
      <c r="M27" s="2">
        <v>20382707.032592222</v>
      </c>
      <c r="N27" s="7">
        <f t="shared" si="0"/>
        <v>231151560.08963978</v>
      </c>
    </row>
    <row r="28" spans="1:14" ht="12.75">
      <c r="A28" t="s">
        <v>21</v>
      </c>
      <c r="B28" s="2">
        <v>18576782.707488015</v>
      </c>
      <c r="C28" s="2">
        <v>18457170.774096966</v>
      </c>
      <c r="D28" s="2">
        <v>18932243.80428006</v>
      </c>
      <c r="E28" s="2">
        <v>18956131.39178969</v>
      </c>
      <c r="F28" s="2">
        <v>18845269.7346878</v>
      </c>
      <c r="G28" s="1">
        <v>17868237.570408437</v>
      </c>
      <c r="H28" s="1">
        <v>19453294.730392568</v>
      </c>
      <c r="I28" s="2">
        <v>19335386.67642194</v>
      </c>
      <c r="J28" s="2">
        <v>18906455.809398223</v>
      </c>
      <c r="K28" s="2">
        <v>21475653.38773588</v>
      </c>
      <c r="L28" s="2">
        <v>19962226.47034798</v>
      </c>
      <c r="M28" s="2">
        <v>20382707.032592222</v>
      </c>
      <c r="N28" s="7">
        <f t="shared" si="0"/>
        <v>231151560.08963978</v>
      </c>
    </row>
    <row r="29" spans="1:14" ht="12.7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2">
        <v>5365349.032294887</v>
      </c>
      <c r="C30" s="2">
        <v>5155687.983447776</v>
      </c>
      <c r="D30" s="2">
        <v>4924333.42</v>
      </c>
      <c r="E30" s="2">
        <v>4462862.151874154</v>
      </c>
      <c r="F30" s="2">
        <v>4438410.615745366</v>
      </c>
      <c r="G30" s="2">
        <v>5097890.198235994</v>
      </c>
      <c r="H30" s="2">
        <v>5802023.140000001</v>
      </c>
      <c r="I30" s="2">
        <v>6170687.703160106</v>
      </c>
      <c r="J30" s="2">
        <v>4853417.8084044885</v>
      </c>
      <c r="K30" s="2">
        <v>6966003.412481882</v>
      </c>
      <c r="L30" s="2">
        <v>6383482.449977579</v>
      </c>
      <c r="M30" s="2">
        <v>5520534.906574643</v>
      </c>
      <c r="N30" s="7">
        <f t="shared" si="0"/>
        <v>65140682.82219688</v>
      </c>
    </row>
    <row r="31" spans="1:14" ht="12.75">
      <c r="A31" t="s">
        <v>24</v>
      </c>
      <c r="B31" s="2">
        <v>52727746.029999994</v>
      </c>
      <c r="C31" s="2">
        <v>52721475.66</v>
      </c>
      <c r="D31" s="2">
        <v>53314380.56999999</v>
      </c>
      <c r="E31" s="2">
        <v>51128316.14999999</v>
      </c>
      <c r="F31" s="2">
        <v>52709520.949999996</v>
      </c>
      <c r="G31" s="2">
        <v>50858653.46000001</v>
      </c>
      <c r="H31" s="2">
        <v>53006319.419999994</v>
      </c>
      <c r="I31" s="2">
        <v>52003123.26</v>
      </c>
      <c r="J31" s="2">
        <v>51180310.58999998</v>
      </c>
      <c r="K31" s="2">
        <v>57493284.14999998</v>
      </c>
      <c r="L31" s="2">
        <v>55507666.17000002</v>
      </c>
      <c r="M31" s="2">
        <v>54576822.17000001</v>
      </c>
      <c r="N31" s="7">
        <f t="shared" si="0"/>
        <v>637227618.5799998</v>
      </c>
    </row>
    <row r="32" spans="1:14" ht="12.75">
      <c r="A32" t="s">
        <v>25</v>
      </c>
      <c r="B32" s="1">
        <v>96036734.15949735</v>
      </c>
      <c r="C32" s="1">
        <v>97756946.84377424</v>
      </c>
      <c r="D32" s="1">
        <v>100797493.63229278</v>
      </c>
      <c r="E32" s="1">
        <v>100852557.24242505</v>
      </c>
      <c r="F32" s="1">
        <v>96172400.9207672</v>
      </c>
      <c r="G32" s="1">
        <v>87597863.5896649</v>
      </c>
      <c r="H32" s="1">
        <v>88919165.11278659</v>
      </c>
      <c r="I32" s="1">
        <v>93327155.00324515</v>
      </c>
      <c r="J32" s="1">
        <v>86251521.6135097</v>
      </c>
      <c r="K32" s="1">
        <v>83321318.28223985</v>
      </c>
      <c r="L32" s="1">
        <v>84911104.1630776</v>
      </c>
      <c r="M32" s="1">
        <v>88804816.76826279</v>
      </c>
      <c r="N32" s="7">
        <f t="shared" si="0"/>
        <v>1104749077.3315432</v>
      </c>
    </row>
    <row r="33" spans="1:14" ht="12.75">
      <c r="A33" t="s">
        <v>26</v>
      </c>
      <c r="B33" s="2">
        <v>56471651.84</v>
      </c>
      <c r="C33" s="5">
        <v>59825536.88999999</v>
      </c>
      <c r="D33" s="2">
        <v>63414369.050000004</v>
      </c>
      <c r="E33" s="2">
        <v>61889529.690000005</v>
      </c>
      <c r="F33" s="2">
        <v>56680212.52</v>
      </c>
      <c r="G33" s="2">
        <v>47306746</v>
      </c>
      <c r="H33" s="2">
        <v>50789123</v>
      </c>
      <c r="I33" s="2">
        <v>54216959</v>
      </c>
      <c r="J33" s="2">
        <v>48624825</v>
      </c>
      <c r="K33" s="2">
        <v>45345084</v>
      </c>
      <c r="L33" s="2">
        <v>44761352.51</v>
      </c>
      <c r="M33" s="2">
        <v>50129331.5</v>
      </c>
      <c r="N33" s="7">
        <f t="shared" si="0"/>
        <v>639454721</v>
      </c>
    </row>
    <row r="34" spans="1:14" ht="12.75">
      <c r="A34" t="s">
        <v>27</v>
      </c>
      <c r="B34" s="5">
        <v>37931409.95377425</v>
      </c>
      <c r="C34" s="4">
        <v>37383124.582292765</v>
      </c>
      <c r="D34" s="2">
        <v>38963027.55242504</v>
      </c>
      <c r="E34" s="4">
        <v>39492188.4007672</v>
      </c>
      <c r="F34" s="2">
        <v>40291117.5896649</v>
      </c>
      <c r="G34" s="2">
        <v>38130042.11278659</v>
      </c>
      <c r="H34" s="2">
        <v>39110196.003245145</v>
      </c>
      <c r="I34" s="2">
        <v>37626696.6135097</v>
      </c>
      <c r="J34" s="2">
        <v>37976234.28223986</v>
      </c>
      <c r="K34" s="2">
        <v>40149751.6530776</v>
      </c>
      <c r="L34" s="2">
        <v>38675485.26826279</v>
      </c>
      <c r="M34" s="16">
        <v>36092114.78</v>
      </c>
      <c r="N34" s="7">
        <f t="shared" si="0"/>
        <v>461821388.79204583</v>
      </c>
    </row>
    <row r="35" spans="1:14" ht="12.75">
      <c r="A35" t="s">
        <v>28</v>
      </c>
      <c r="B35" s="1">
        <v>19731033.659999996</v>
      </c>
      <c r="C35" s="1">
        <v>19397473.76</v>
      </c>
      <c r="D35" s="1">
        <v>19379387.61</v>
      </c>
      <c r="E35" s="1">
        <v>18644803.23</v>
      </c>
      <c r="F35" s="1">
        <v>19775290.62</v>
      </c>
      <c r="G35" s="1">
        <f>SUM(G36:G39)</f>
        <v>19502978.429999996</v>
      </c>
      <c r="H35" s="1">
        <f>SUM(H36:H39)</f>
        <v>20035407</v>
      </c>
      <c r="I35" s="1">
        <f>SUM(I36:I39)</f>
        <v>19474978.91</v>
      </c>
      <c r="J35" s="1">
        <v>18731654.869999997</v>
      </c>
      <c r="K35" s="1">
        <v>21414175.869999997</v>
      </c>
      <c r="L35" s="1">
        <v>20459763.98</v>
      </c>
      <c r="M35" s="1">
        <f>SUM(M36:M39)</f>
        <v>20711300.099999998</v>
      </c>
      <c r="N35" s="7">
        <f t="shared" si="0"/>
        <v>237258248.04</v>
      </c>
    </row>
    <row r="36" spans="1:14" ht="12.75">
      <c r="A36" t="s">
        <v>29</v>
      </c>
      <c r="B36" s="2">
        <v>535894.39</v>
      </c>
      <c r="C36" s="2">
        <v>515934.2</v>
      </c>
      <c r="D36" s="2">
        <v>552257.48</v>
      </c>
      <c r="E36" s="2">
        <v>503189.39</v>
      </c>
      <c r="F36" s="2">
        <v>549884.97</v>
      </c>
      <c r="G36" s="2">
        <v>510358.11</v>
      </c>
      <c r="H36" s="2">
        <v>567056.53</v>
      </c>
      <c r="I36" s="2">
        <v>529295.09</v>
      </c>
      <c r="J36" s="2">
        <v>508718.27</v>
      </c>
      <c r="K36" s="2">
        <v>571660.87</v>
      </c>
      <c r="L36" s="2">
        <v>535078.19</v>
      </c>
      <c r="M36" s="2">
        <v>535174.72</v>
      </c>
      <c r="N36" s="7">
        <f t="shared" si="0"/>
        <v>6414502.21</v>
      </c>
    </row>
    <row r="37" spans="1:14" ht="12.75">
      <c r="A37" t="s">
        <v>30</v>
      </c>
      <c r="B37" s="2">
        <v>1453901.99</v>
      </c>
      <c r="C37" s="2">
        <v>1380989.06</v>
      </c>
      <c r="D37" s="2">
        <v>1453004.17</v>
      </c>
      <c r="E37" s="2">
        <v>1376464.11</v>
      </c>
      <c r="F37" s="2">
        <v>1409889.99</v>
      </c>
      <c r="G37" s="2">
        <v>1355239.7</v>
      </c>
      <c r="H37" s="2">
        <v>1467958.22</v>
      </c>
      <c r="I37" s="2">
        <v>1393251.61</v>
      </c>
      <c r="J37" s="2">
        <v>1343982.45</v>
      </c>
      <c r="K37" s="2">
        <v>1529041.08</v>
      </c>
      <c r="L37" s="2">
        <v>1414214.08</v>
      </c>
      <c r="M37" s="2">
        <v>1501620.93</v>
      </c>
      <c r="N37" s="7">
        <f t="shared" si="0"/>
        <v>17079557.39</v>
      </c>
    </row>
    <row r="38" spans="1:14" ht="12.75">
      <c r="A38" t="s">
        <v>31</v>
      </c>
      <c r="B38" s="2">
        <v>17708612.83</v>
      </c>
      <c r="C38" s="2">
        <v>17469690.44</v>
      </c>
      <c r="D38" s="2">
        <v>17342350.1</v>
      </c>
      <c r="E38" s="2">
        <v>16735900.92</v>
      </c>
      <c r="F38" s="2">
        <v>17780907.74</v>
      </c>
      <c r="G38" s="2">
        <v>17577013.97</v>
      </c>
      <c r="H38" s="2">
        <v>17944714.67</v>
      </c>
      <c r="I38" s="2">
        <v>17512803.18</v>
      </c>
      <c r="J38" s="2">
        <v>16848014.18</v>
      </c>
      <c r="K38" s="2">
        <v>19276982.81</v>
      </c>
      <c r="L38" s="2">
        <v>18481764.62</v>
      </c>
      <c r="M38" s="2">
        <v>18641510.33</v>
      </c>
      <c r="N38" s="7">
        <f t="shared" si="0"/>
        <v>213320265.79000002</v>
      </c>
    </row>
    <row r="39" spans="1:14" ht="12.75">
      <c r="A39" t="s">
        <v>32</v>
      </c>
      <c r="B39" s="2">
        <v>32624.45</v>
      </c>
      <c r="C39" s="2">
        <v>30860.06</v>
      </c>
      <c r="D39" s="2">
        <v>31775.86</v>
      </c>
      <c r="E39" s="2">
        <v>29248.81</v>
      </c>
      <c r="F39" s="2">
        <v>34607.92</v>
      </c>
      <c r="G39" s="2">
        <v>60366.65</v>
      </c>
      <c r="H39" s="2">
        <v>55677.58</v>
      </c>
      <c r="I39" s="2">
        <v>39629.03</v>
      </c>
      <c r="J39" s="2">
        <v>30939.97</v>
      </c>
      <c r="K39" s="2">
        <v>36491.11</v>
      </c>
      <c r="L39" s="2">
        <v>28707.09</v>
      </c>
      <c r="M39" s="2">
        <v>32994.12</v>
      </c>
      <c r="N39" s="7">
        <f t="shared" si="0"/>
        <v>443922.64999999997</v>
      </c>
    </row>
    <row r="40" spans="1:14" ht="12.75">
      <c r="A40" t="s">
        <v>33</v>
      </c>
      <c r="B40" s="2">
        <v>649255.21</v>
      </c>
      <c r="C40" s="5">
        <v>544862.5</v>
      </c>
      <c r="D40" s="2">
        <v>554768.59</v>
      </c>
      <c r="E40" s="2">
        <v>603084.75</v>
      </c>
      <c r="F40" s="2">
        <v>573398.27</v>
      </c>
      <c r="G40" s="2">
        <v>581189.37</v>
      </c>
      <c r="H40" s="2">
        <v>687366.52</v>
      </c>
      <c r="I40" s="2">
        <v>615827.85</v>
      </c>
      <c r="J40" s="2">
        <v>598770.47</v>
      </c>
      <c r="K40" s="2">
        <v>722274.32</v>
      </c>
      <c r="L40" s="2">
        <v>643104.12</v>
      </c>
      <c r="M40" s="2">
        <v>623565.39</v>
      </c>
      <c r="N40" s="7">
        <f t="shared" si="0"/>
        <v>7397467.359999999</v>
      </c>
    </row>
    <row r="41" spans="1:14" ht="12.75">
      <c r="A41" t="s">
        <v>34</v>
      </c>
      <c r="B41" s="2">
        <v>10153275.8</v>
      </c>
      <c r="C41" s="5">
        <v>10678338.27</v>
      </c>
      <c r="D41" s="2">
        <v>10619676.75</v>
      </c>
      <c r="E41" s="2">
        <v>8729726.11</v>
      </c>
      <c r="F41" s="2">
        <v>10153229.13</v>
      </c>
      <c r="G41" s="2">
        <v>10921876.88</v>
      </c>
      <c r="H41" s="2">
        <v>10472592.92</v>
      </c>
      <c r="I41" s="2">
        <v>12299034.91</v>
      </c>
      <c r="J41" s="2">
        <v>11330785.83</v>
      </c>
      <c r="K41" s="2">
        <v>16014150.08</v>
      </c>
      <c r="L41" s="2">
        <v>13996003.02</v>
      </c>
      <c r="M41" s="2">
        <v>12438958.51</v>
      </c>
      <c r="N41" s="7">
        <f t="shared" si="0"/>
        <v>137807648.20999998</v>
      </c>
    </row>
    <row r="42" spans="1:14" ht="12.75">
      <c r="A42" t="s">
        <v>35</v>
      </c>
      <c r="B42" s="2">
        <v>1502132.11</v>
      </c>
      <c r="C42" s="5">
        <v>1381995.32</v>
      </c>
      <c r="D42" s="2">
        <v>1452867.42</v>
      </c>
      <c r="E42" s="2">
        <v>1473061.31</v>
      </c>
      <c r="F42" s="2">
        <v>1416996.63</v>
      </c>
      <c r="G42" s="2">
        <v>1275262.22</v>
      </c>
      <c r="H42" s="2">
        <v>1577023.32</v>
      </c>
      <c r="I42" s="2">
        <v>1319113.03</v>
      </c>
      <c r="J42" s="2">
        <v>1484204.84</v>
      </c>
      <c r="K42" s="2">
        <v>1706393.08</v>
      </c>
      <c r="L42" s="2">
        <v>1407030.51</v>
      </c>
      <c r="M42" s="2">
        <v>1345462.25</v>
      </c>
      <c r="N42" s="7">
        <f t="shared" si="0"/>
        <v>17341542.04</v>
      </c>
    </row>
    <row r="43" spans="1:14" ht="12.75">
      <c r="A43" t="s">
        <v>36</v>
      </c>
      <c r="B43" s="2">
        <v>781258.56</v>
      </c>
      <c r="C43" s="5">
        <v>781917.26</v>
      </c>
      <c r="D43" s="2">
        <v>693336.68</v>
      </c>
      <c r="E43" s="2">
        <v>850292.95</v>
      </c>
      <c r="F43" s="2">
        <v>817539.32</v>
      </c>
      <c r="G43" s="2">
        <v>689798.87</v>
      </c>
      <c r="H43" s="2">
        <v>965617.02</v>
      </c>
      <c r="I43" s="2">
        <v>682332.37</v>
      </c>
      <c r="J43" s="2">
        <v>695199.41</v>
      </c>
      <c r="K43" s="2">
        <v>844325.36</v>
      </c>
      <c r="L43" s="2">
        <v>698497.05</v>
      </c>
      <c r="M43" s="2">
        <v>681041.49</v>
      </c>
      <c r="N43" s="7">
        <f t="shared" si="0"/>
        <v>9181156.340000002</v>
      </c>
    </row>
    <row r="44" spans="1:14" ht="12.75">
      <c r="A44" t="s">
        <v>37</v>
      </c>
      <c r="B44" s="2">
        <v>6942696.779999999</v>
      </c>
      <c r="C44" s="5">
        <v>10806463.83</v>
      </c>
      <c r="D44" s="2">
        <v>36203548</v>
      </c>
      <c r="E44" s="2">
        <v>55342562.330000006</v>
      </c>
      <c r="F44" s="2">
        <v>4840842.59</v>
      </c>
      <c r="G44" s="2">
        <v>5518903</v>
      </c>
      <c r="H44" s="2">
        <v>4527795</v>
      </c>
      <c r="I44" s="2">
        <v>4711958</v>
      </c>
      <c r="J44" s="2">
        <v>9692476</v>
      </c>
      <c r="K44" s="2">
        <v>11299299</v>
      </c>
      <c r="L44" s="2">
        <v>8149224.24</v>
      </c>
      <c r="M44" s="2">
        <v>7531594.359999999</v>
      </c>
      <c r="N44" s="7">
        <f t="shared" si="0"/>
        <v>165567363.13</v>
      </c>
    </row>
    <row r="45" spans="1:14" ht="12.75">
      <c r="A45" t="s">
        <v>38</v>
      </c>
      <c r="B45" s="2">
        <v>1544268.17</v>
      </c>
      <c r="C45" s="5">
        <v>1356951.07</v>
      </c>
      <c r="D45" s="2">
        <v>1477426.36</v>
      </c>
      <c r="E45" s="2">
        <v>763903.95</v>
      </c>
      <c r="F45" s="2">
        <v>1231180.82</v>
      </c>
      <c r="G45" s="2">
        <v>1140717</v>
      </c>
      <c r="H45" s="2">
        <v>1033383</v>
      </c>
      <c r="I45" s="2">
        <v>17946727</v>
      </c>
      <c r="J45" s="2">
        <v>6907024</v>
      </c>
      <c r="K45" s="2">
        <v>3193690</v>
      </c>
      <c r="L45" s="2">
        <v>3231425.88</v>
      </c>
      <c r="M45" s="2">
        <v>32573147.770000003</v>
      </c>
      <c r="N45" s="7">
        <f t="shared" si="0"/>
        <v>72399845.02000001</v>
      </c>
    </row>
    <row r="46" spans="1:14" ht="12.75">
      <c r="A46" s="12" t="s">
        <v>73</v>
      </c>
      <c r="B46" s="13" t="s">
        <v>75</v>
      </c>
      <c r="C46" s="13" t="s">
        <v>75</v>
      </c>
      <c r="D46" s="13" t="s">
        <v>75</v>
      </c>
      <c r="E46" s="13" t="s">
        <v>75</v>
      </c>
      <c r="F46" s="13" t="s">
        <v>75</v>
      </c>
      <c r="G46" s="13" t="s">
        <v>75</v>
      </c>
      <c r="H46" s="13" t="s">
        <v>75</v>
      </c>
      <c r="I46" s="13" t="s">
        <v>75</v>
      </c>
      <c r="J46" s="13" t="s">
        <v>75</v>
      </c>
      <c r="K46" s="13" t="s">
        <v>75</v>
      </c>
      <c r="L46" s="13" t="s">
        <v>75</v>
      </c>
      <c r="M46" s="13" t="s">
        <v>75</v>
      </c>
      <c r="N46" s="13" t="s">
        <v>75</v>
      </c>
    </row>
    <row r="47" spans="1:14" ht="12.75">
      <c r="A47" t="s">
        <v>40</v>
      </c>
      <c r="B47" s="14">
        <f aca="true" t="shared" si="1" ref="B47:M47">SUM(B10,B14:B17,B21:B22,B25,B31:B32,B35,B40:B45)</f>
        <v>2007366337.1216826</v>
      </c>
      <c r="C47" s="14">
        <f t="shared" si="1"/>
        <v>1945072014.8581202</v>
      </c>
      <c r="D47" s="14">
        <f t="shared" si="1"/>
        <v>2225424674.318454</v>
      </c>
      <c r="E47" s="14">
        <f t="shared" si="1"/>
        <v>2227729218.772785</v>
      </c>
      <c r="F47" s="14">
        <f t="shared" si="1"/>
        <v>1907460619.1448746</v>
      </c>
      <c r="G47" s="14">
        <f t="shared" si="1"/>
        <v>2263457842.08852</v>
      </c>
      <c r="H47" s="14">
        <f t="shared" si="1"/>
        <v>2255338692.1269984</v>
      </c>
      <c r="I47" s="14">
        <f t="shared" si="1"/>
        <v>2040149009.2388053</v>
      </c>
      <c r="J47" s="14">
        <f t="shared" si="1"/>
        <v>2340089515.0947175</v>
      </c>
      <c r="K47" s="14">
        <f t="shared" si="1"/>
        <v>2674556278.6057477</v>
      </c>
      <c r="L47" s="14">
        <f t="shared" si="1"/>
        <v>2148085087.9983706</v>
      </c>
      <c r="M47" s="14">
        <f t="shared" si="1"/>
        <v>2530646983.419173</v>
      </c>
      <c r="N47" s="14">
        <f>SUM(N10,N14:N17,N21:N22,N25,N31:N32,N35,N40:N45)</f>
        <v>26565376272.788246</v>
      </c>
    </row>
    <row r="48" spans="1:14" ht="12.75">
      <c r="A48" t="s">
        <v>41</v>
      </c>
      <c r="B48" s="3" t="s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58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1">
        <v>139362410.05</v>
      </c>
      <c r="C50" s="1">
        <v>135260635.67000002</v>
      </c>
      <c r="D50" s="1">
        <v>128522480.99999999</v>
      </c>
      <c r="E50" s="1">
        <v>121185712.055</v>
      </c>
      <c r="F50" s="1">
        <v>133356028.47</v>
      </c>
      <c r="G50" s="1">
        <v>143148495.1</v>
      </c>
      <c r="H50" s="1">
        <v>161107622.04000002</v>
      </c>
      <c r="I50" s="1">
        <v>127672767.3</v>
      </c>
      <c r="J50" s="1">
        <v>136050892.26</v>
      </c>
      <c r="K50" s="1">
        <v>152278252.01999998</v>
      </c>
      <c r="L50" s="1">
        <v>140125718.76000002</v>
      </c>
      <c r="M50" s="4">
        <v>127796297.69833335</v>
      </c>
      <c r="N50" s="7">
        <f aca="true" t="shared" si="2" ref="N50:N62">+SUM(B50:M50)</f>
        <v>1645867312.4233332</v>
      </c>
    </row>
    <row r="51" spans="1:14" ht="12.75">
      <c r="A51" t="s">
        <v>43</v>
      </c>
      <c r="B51" s="4">
        <v>67926308.17</v>
      </c>
      <c r="C51" s="1">
        <v>64891161.68666667</v>
      </c>
      <c r="D51" s="4">
        <v>61241877.294999994</v>
      </c>
      <c r="E51" s="4">
        <v>52439470.59166667</v>
      </c>
      <c r="F51" s="4">
        <v>63304427.365</v>
      </c>
      <c r="G51" s="4">
        <v>67126373.9</v>
      </c>
      <c r="H51" s="4">
        <v>76381341.60333334</v>
      </c>
      <c r="I51" s="4">
        <v>63159313.10499999</v>
      </c>
      <c r="J51" s="4">
        <v>67280500.655</v>
      </c>
      <c r="K51" s="4">
        <v>75532554.32999998</v>
      </c>
      <c r="L51" s="1">
        <v>69837557.665</v>
      </c>
      <c r="M51" s="4">
        <v>65624444.088333346</v>
      </c>
      <c r="N51" s="7">
        <f t="shared" si="2"/>
        <v>794745330.4549999</v>
      </c>
    </row>
    <row r="52" spans="1:14" ht="12.75">
      <c r="A52" t="s">
        <v>44</v>
      </c>
      <c r="B52" s="4">
        <v>17585356.53</v>
      </c>
      <c r="C52" s="1">
        <v>17499637.895</v>
      </c>
      <c r="D52" s="4">
        <v>16920615.105</v>
      </c>
      <c r="E52" s="4">
        <v>17949860.84</v>
      </c>
      <c r="F52" s="4">
        <v>17497948.369999997</v>
      </c>
      <c r="G52" s="4">
        <v>19446950.64</v>
      </c>
      <c r="H52" s="4">
        <v>21491444.795</v>
      </c>
      <c r="I52" s="1">
        <v>17909965.37</v>
      </c>
      <c r="J52" s="1">
        <v>18952093.915</v>
      </c>
      <c r="K52" s="1">
        <v>20764654.155</v>
      </c>
      <c r="L52" s="1">
        <v>19206886.884999998</v>
      </c>
      <c r="M52" s="4">
        <v>18387330.35</v>
      </c>
      <c r="N52" s="7">
        <f t="shared" si="2"/>
        <v>223612744.85</v>
      </c>
    </row>
    <row r="53" spans="1:14" ht="12.75">
      <c r="A53" t="s">
        <v>45</v>
      </c>
      <c r="B53" s="4">
        <v>31589480.054999996</v>
      </c>
      <c r="C53" s="1">
        <v>30969949.681666672</v>
      </c>
      <c r="D53" s="4">
        <v>29139866.961666666</v>
      </c>
      <c r="E53" s="4">
        <v>29414331.44666667</v>
      </c>
      <c r="F53" s="4">
        <v>30509725.368333336</v>
      </c>
      <c r="G53" s="4">
        <v>32475572.431666665</v>
      </c>
      <c r="H53" s="4">
        <v>36281691.59</v>
      </c>
      <c r="I53" s="1">
        <v>24216493.580000002</v>
      </c>
      <c r="J53" s="1">
        <v>25720212.055</v>
      </c>
      <c r="K53" s="1">
        <v>29501432.881666664</v>
      </c>
      <c r="L53" s="1">
        <v>26692122.89</v>
      </c>
      <c r="M53" s="4">
        <v>24634247.873333335</v>
      </c>
      <c r="N53" s="7">
        <f t="shared" si="2"/>
        <v>351145126.815</v>
      </c>
    </row>
    <row r="54" spans="1:14" ht="12.75">
      <c r="A54" t="s">
        <v>46</v>
      </c>
      <c r="B54" s="4">
        <v>22261265.295</v>
      </c>
      <c r="C54" s="1">
        <v>21899886.406666666</v>
      </c>
      <c r="D54" s="4">
        <v>21220121.638333336</v>
      </c>
      <c r="E54" s="4">
        <v>21382049.17666667</v>
      </c>
      <c r="F54" s="4">
        <v>22043927.366666667</v>
      </c>
      <c r="G54" s="4">
        <v>24099598.128333334</v>
      </c>
      <c r="H54" s="4">
        <v>26953144.05166667</v>
      </c>
      <c r="I54" s="1">
        <v>22386995.245000005</v>
      </c>
      <c r="J54" s="1">
        <v>24098085.634999998</v>
      </c>
      <c r="K54" s="1">
        <v>26479610.653333332</v>
      </c>
      <c r="L54" s="1">
        <v>24389151.32</v>
      </c>
      <c r="M54" s="4">
        <v>19150275.386666663</v>
      </c>
      <c r="N54" s="7">
        <f t="shared" si="2"/>
        <v>276364110.30333334</v>
      </c>
    </row>
    <row r="55" spans="1:14" ht="12.75">
      <c r="A55" t="s">
        <v>47</v>
      </c>
      <c r="B55" s="4">
        <v>542832.43</v>
      </c>
      <c r="C55" s="1">
        <v>550110.46</v>
      </c>
      <c r="D55" s="4">
        <v>378868.53</v>
      </c>
      <c r="E55" s="4">
        <v>314074.19</v>
      </c>
      <c r="F55" s="4">
        <v>363545.65</v>
      </c>
      <c r="G55" s="4">
        <v>362473.21</v>
      </c>
      <c r="H55" s="4">
        <v>345921.67</v>
      </c>
      <c r="I55" s="4">
        <v>440668.3599999999</v>
      </c>
      <c r="J55" s="4">
        <v>568589.62</v>
      </c>
      <c r="K55" s="4">
        <v>710128.4700000001</v>
      </c>
      <c r="L55" s="1">
        <v>559899.73</v>
      </c>
      <c r="M55" s="4">
        <v>471225.54999999993</v>
      </c>
      <c r="N55" s="7">
        <f t="shared" si="2"/>
        <v>5608337.87</v>
      </c>
    </row>
    <row r="56" spans="1:14" ht="12.75">
      <c r="A56" t="s">
        <v>48</v>
      </c>
      <c r="B56" s="2">
        <v>1531732.67</v>
      </c>
      <c r="C56" s="5">
        <v>680524.11</v>
      </c>
      <c r="D56" s="5">
        <v>1988365.19</v>
      </c>
      <c r="E56" s="5">
        <v>1587513.92</v>
      </c>
      <c r="F56" s="5">
        <v>945728.23</v>
      </c>
      <c r="G56" s="5">
        <v>917044.08</v>
      </c>
      <c r="H56" s="5">
        <v>3221901.86</v>
      </c>
      <c r="I56" s="5">
        <v>771873.06</v>
      </c>
      <c r="J56" s="5">
        <v>1676567.12</v>
      </c>
      <c r="K56" s="5">
        <v>1425672.96</v>
      </c>
      <c r="L56" s="5">
        <v>2054730.88</v>
      </c>
      <c r="M56" s="5">
        <v>2980584.53</v>
      </c>
      <c r="N56" s="7">
        <f t="shared" si="2"/>
        <v>19782238.61</v>
      </c>
    </row>
    <row r="57" spans="1:14" ht="12.75">
      <c r="A57" t="s">
        <v>49</v>
      </c>
      <c r="B57" s="4">
        <v>71173358.91000001</v>
      </c>
      <c r="C57" s="1">
        <v>69611848.77999999</v>
      </c>
      <c r="D57" s="1">
        <v>70559290.82000002</v>
      </c>
      <c r="E57" s="1">
        <v>69158237.00999999</v>
      </c>
      <c r="F57" s="1">
        <v>70045012.21</v>
      </c>
      <c r="G57" s="1">
        <f>G58+G59+G60</f>
        <v>67982450.73000002</v>
      </c>
      <c r="H57" s="1">
        <f>H58+H59+H60</f>
        <v>71037226.76</v>
      </c>
      <c r="I57" s="4">
        <v>69088063.13000001</v>
      </c>
      <c r="J57" s="4">
        <v>68080702.85999998</v>
      </c>
      <c r="K57" s="4">
        <v>76026032.52</v>
      </c>
      <c r="L57" s="4">
        <v>71492307.91999999</v>
      </c>
      <c r="M57" s="4">
        <f>M58+M59+M60</f>
        <v>71067505.79000002</v>
      </c>
      <c r="N57" s="7">
        <f t="shared" si="2"/>
        <v>845322037.44</v>
      </c>
    </row>
    <row r="58" spans="1:16" ht="12.75">
      <c r="A58" t="s">
        <v>50</v>
      </c>
      <c r="B58" s="2">
        <v>6863768.620000001</v>
      </c>
      <c r="C58" s="5">
        <v>6616320.810000003</v>
      </c>
      <c r="D58" s="2">
        <v>6709589.98</v>
      </c>
      <c r="E58" s="2">
        <v>6645847.619999998</v>
      </c>
      <c r="F58" s="2">
        <v>6677858.06</v>
      </c>
      <c r="G58" s="2">
        <v>6426867.25</v>
      </c>
      <c r="H58" s="2">
        <v>6781267.78</v>
      </c>
      <c r="I58" s="2">
        <v>6510081.390000001</v>
      </c>
      <c r="J58" s="2">
        <v>6434808.879999999</v>
      </c>
      <c r="K58" s="2">
        <v>7206716.84</v>
      </c>
      <c r="L58" s="2">
        <v>6809998.780000003</v>
      </c>
      <c r="M58" s="2">
        <v>6705957.159999998</v>
      </c>
      <c r="N58" s="7">
        <f t="shared" si="2"/>
        <v>80389083.17</v>
      </c>
      <c r="P58" s="15"/>
    </row>
    <row r="59" spans="1:14" ht="12.75">
      <c r="A59" t="s">
        <v>51</v>
      </c>
      <c r="B59" s="2">
        <v>48631786.460000016</v>
      </c>
      <c r="C59" s="5">
        <v>47490964.53999998</v>
      </c>
      <c r="D59" s="2">
        <v>48046126.94000001</v>
      </c>
      <c r="E59" s="2">
        <v>47353973.97</v>
      </c>
      <c r="F59" s="2">
        <v>47474779.569999985</v>
      </c>
      <c r="G59" s="2">
        <v>45844926.58000001</v>
      </c>
      <c r="H59" s="2">
        <v>48208343.06000001</v>
      </c>
      <c r="I59" s="2">
        <v>46494784.900000006</v>
      </c>
      <c r="J59" s="2">
        <v>45795078.35999999</v>
      </c>
      <c r="K59" s="2">
        <v>51367057.49</v>
      </c>
      <c r="L59" s="2">
        <v>48475972.48999999</v>
      </c>
      <c r="M59" s="2">
        <v>49153996.76000002</v>
      </c>
      <c r="N59" s="7">
        <f t="shared" si="2"/>
        <v>574337791.12</v>
      </c>
    </row>
    <row r="60" spans="1:14" ht="12.75">
      <c r="A60" t="s">
        <v>52</v>
      </c>
      <c r="B60" s="2">
        <v>15677803.829999998</v>
      </c>
      <c r="C60" s="5">
        <v>15504563.430000002</v>
      </c>
      <c r="D60" s="2">
        <v>15803573.899999999</v>
      </c>
      <c r="E60" s="2">
        <v>15158415.419999996</v>
      </c>
      <c r="F60" s="2">
        <v>15892374.580000002</v>
      </c>
      <c r="G60" s="2">
        <v>15710656.900000002</v>
      </c>
      <c r="H60" s="2">
        <v>16047615.919999998</v>
      </c>
      <c r="I60" s="2">
        <v>16083196.840000002</v>
      </c>
      <c r="J60" s="2">
        <v>15850815.619999997</v>
      </c>
      <c r="K60" s="2">
        <v>17452258.189999998</v>
      </c>
      <c r="L60" s="2">
        <v>16206336.650000004</v>
      </c>
      <c r="M60" s="2">
        <v>15207551.869999997</v>
      </c>
      <c r="N60" s="7">
        <f t="shared" si="2"/>
        <v>190595163.15</v>
      </c>
    </row>
    <row r="61" spans="1:14" ht="12.75">
      <c r="A61" t="s">
        <v>53</v>
      </c>
      <c r="B61" s="2">
        <v>67057588.15781456</v>
      </c>
      <c r="C61" s="5">
        <v>65503837.030440405</v>
      </c>
      <c r="D61" s="2">
        <v>66525910.746331535</v>
      </c>
      <c r="E61" s="2">
        <v>66895095.5543947</v>
      </c>
      <c r="F61" s="2">
        <v>69692614.04992966</v>
      </c>
      <c r="G61" s="2">
        <v>64008910.88660998</v>
      </c>
      <c r="H61" s="2">
        <v>65232329.7500502</v>
      </c>
      <c r="I61" s="2">
        <v>64404530.41137639</v>
      </c>
      <c r="J61" s="2">
        <v>64178527.302425385</v>
      </c>
      <c r="K61" s="2">
        <v>66603263.91803304</v>
      </c>
      <c r="L61" s="2">
        <v>64745665.87196511</v>
      </c>
      <c r="M61" s="16">
        <v>65362167.70209932</v>
      </c>
      <c r="N61" s="7">
        <f t="shared" si="2"/>
        <v>790210441.3814702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2"/>
        <v>0</v>
      </c>
    </row>
    <row r="63" spans="1:14" ht="12.75">
      <c r="A63" t="s">
        <v>39</v>
      </c>
      <c r="B63" s="13" t="s">
        <v>74</v>
      </c>
      <c r="C63" s="13" t="s">
        <v>74</v>
      </c>
      <c r="D63" s="13" t="s">
        <v>74</v>
      </c>
      <c r="E63" s="13" t="s">
        <v>74</v>
      </c>
      <c r="F63" s="13" t="s">
        <v>74</v>
      </c>
      <c r="G63" s="13" t="s">
        <v>74</v>
      </c>
      <c r="H63" s="13" t="s">
        <v>74</v>
      </c>
      <c r="I63" s="13" t="s">
        <v>74</v>
      </c>
      <c r="J63" s="13" t="s">
        <v>74</v>
      </c>
      <c r="K63" s="13" t="s">
        <v>74</v>
      </c>
      <c r="L63" s="13" t="s">
        <v>74</v>
      </c>
      <c r="M63" s="13" t="s">
        <v>74</v>
      </c>
      <c r="N63" s="13" t="s">
        <v>74</v>
      </c>
    </row>
    <row r="64" spans="1:14" ht="12.75">
      <c r="A64" t="s">
        <v>55</v>
      </c>
      <c r="B64" s="4">
        <f>B50+B55+B56+B57+B61+B62</f>
        <v>279667922.21781456</v>
      </c>
      <c r="C64" s="4">
        <f>C50+C55+C56+C57+C61+C62</f>
        <v>271606956.05044043</v>
      </c>
      <c r="D64" s="4">
        <f>D50+D55+D56+D57+D61+D62</f>
        <v>267974916.28633156</v>
      </c>
      <c r="E64" s="4">
        <f aca="true" t="shared" si="3" ref="E64:M64">E50+E55+E56+E57+E61+E62</f>
        <v>259140632.7293947</v>
      </c>
      <c r="F64" s="4">
        <f t="shared" si="3"/>
        <v>274402928.6099297</v>
      </c>
      <c r="G64" s="4">
        <f t="shared" si="3"/>
        <v>276419374.00661004</v>
      </c>
      <c r="H64" s="4">
        <f t="shared" si="3"/>
        <v>300945002.08005023</v>
      </c>
      <c r="I64" s="4">
        <f t="shared" si="3"/>
        <v>262377902.2613764</v>
      </c>
      <c r="J64" s="4">
        <f t="shared" si="3"/>
        <v>270555279.1624254</v>
      </c>
      <c r="K64" s="4">
        <f t="shared" si="3"/>
        <v>297043349.88803303</v>
      </c>
      <c r="L64" s="4">
        <f t="shared" si="3"/>
        <v>278978323.16196513</v>
      </c>
      <c r="M64" s="4">
        <f t="shared" si="3"/>
        <v>267677781.2704327</v>
      </c>
      <c r="N64" s="7">
        <f>+SUM(B64:M64)</f>
        <v>3306790367.724804</v>
      </c>
    </row>
    <row r="65" spans="1:14" ht="12.75">
      <c r="A65" t="s">
        <v>39</v>
      </c>
      <c r="B65" s="13" t="s">
        <v>74</v>
      </c>
      <c r="C65" s="13" t="s">
        <v>74</v>
      </c>
      <c r="D65" s="13" t="s">
        <v>74</v>
      </c>
      <c r="E65" s="13" t="s">
        <v>74</v>
      </c>
      <c r="F65" s="13" t="s">
        <v>74</v>
      </c>
      <c r="G65" s="13" t="s">
        <v>74</v>
      </c>
      <c r="H65" s="13" t="s">
        <v>74</v>
      </c>
      <c r="I65" s="13" t="s">
        <v>74</v>
      </c>
      <c r="J65" s="13" t="s">
        <v>74</v>
      </c>
      <c r="K65" s="13" t="s">
        <v>74</v>
      </c>
      <c r="L65" s="13" t="s">
        <v>74</v>
      </c>
      <c r="M65" s="13" t="s">
        <v>74</v>
      </c>
      <c r="N65" s="13" t="s">
        <v>74</v>
      </c>
    </row>
    <row r="66" spans="1:14" ht="12.75">
      <c r="A66" t="s">
        <v>56</v>
      </c>
      <c r="B66" s="4">
        <f aca="true" t="shared" si="4" ref="B66:K66">B47+B64</f>
        <v>2287034259.339497</v>
      </c>
      <c r="C66" s="4">
        <f t="shared" si="4"/>
        <v>2216678970.9085608</v>
      </c>
      <c r="D66" s="4">
        <f t="shared" si="4"/>
        <v>2493399590.6047854</v>
      </c>
      <c r="E66" s="4">
        <f t="shared" si="4"/>
        <v>2486869851.50218</v>
      </c>
      <c r="F66" s="4">
        <f t="shared" si="4"/>
        <v>2181863547.754804</v>
      </c>
      <c r="G66" s="4">
        <f t="shared" si="4"/>
        <v>2539877216.09513</v>
      </c>
      <c r="H66" s="4">
        <f t="shared" si="4"/>
        <v>2556283694.2070484</v>
      </c>
      <c r="I66" s="4">
        <f t="shared" si="4"/>
        <v>2302526911.5001817</v>
      </c>
      <c r="J66" s="4">
        <f t="shared" si="4"/>
        <v>2610644794.257143</v>
      </c>
      <c r="K66" s="4">
        <f t="shared" si="4"/>
        <v>2971599628.4937806</v>
      </c>
      <c r="L66" s="4">
        <f>L47+L64</f>
        <v>2427063411.1603355</v>
      </c>
      <c r="M66" s="4">
        <f>M47+M64</f>
        <v>2798324764.6896057</v>
      </c>
      <c r="N66" s="7">
        <f>+SUM(B66:M66)</f>
        <v>29872166640.513058</v>
      </c>
    </row>
    <row r="67" ht="12.75">
      <c r="L67" s="2"/>
    </row>
    <row r="68" ht="12.75">
      <c r="B68" s="2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2011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